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mgrsdln.sharepoint.com/sites/MGR/Gedeelde documenten/MGR/CB - Productieverantwoording/Productieverantwoording 2023/Formats/"/>
    </mc:Choice>
  </mc:AlternateContent>
  <xr:revisionPtr revIDLastSave="525" documentId="8_{9D77C48E-FE77-4F33-A31A-74E9E7F77F96}" xr6:coauthVersionLast="47" xr6:coauthVersionMax="47" xr10:uidLastSave="{1C7C1709-D883-483F-ABC8-D7B38B2C0C47}"/>
  <workbookProtection workbookAlgorithmName="SHA-512" workbookHashValue="5sIlm5y2K0/fpF+Zn9LbOjzBsxk+69KEiuRxxpl1vrsnTDvlcrChsb4jRSHfi/ufVshZgtEbVWlxwM4jtDz2bg==" workbookSaltValue="uQd7KiKKJpbD/Tsh4gg73g==" workbookSpinCount="100000" lockStructure="1"/>
  <bookViews>
    <workbookView xWindow="28680" yWindow="-120" windowWidth="29040" windowHeight="15840" xr2:uid="{00000000-000D-0000-FFFF-FFFF00000000}"/>
  </bookViews>
  <sheets>
    <sheet name="Invulinstructie" sheetId="15" r:id="rId1"/>
    <sheet name="Totaalblad" sheetId="14" r:id="rId2"/>
    <sheet name="Beesel" sheetId="9" r:id="rId3"/>
    <sheet name="Bergen" sheetId="46" r:id="rId4"/>
    <sheet name="Gennep" sheetId="45" r:id="rId5"/>
    <sheet name="Horst aan de Maas" sheetId="47" r:id="rId6"/>
    <sheet name="Peel en Maas" sheetId="49" r:id="rId7"/>
    <sheet name="Venlo" sheetId="50" r:id="rId8"/>
    <sheet name="Venray" sheetId="48" r:id="rId9"/>
    <sheet name="Power BI" sheetId="51" state="hidden" r:id="rId10"/>
    <sheet name="Eenheden" sheetId="20" state="hidden" r:id="rId11"/>
  </sheets>
  <definedNames>
    <definedName name="_xlnm.Print_Area" localSheetId="0">Invulinstructie!$A$1:$I$29</definedName>
    <definedName name="_xlnm.Print_Area" localSheetId="1">Totaalblad!$A$1:$N$42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48" l="1"/>
  <c r="J21" i="50"/>
  <c r="J21" i="49"/>
  <c r="J21" i="47"/>
  <c r="J21" i="45"/>
  <c r="J21" i="46"/>
  <c r="J21" i="9"/>
  <c r="J34" i="49"/>
  <c r="D43" i="51"/>
  <c r="J34" i="47"/>
  <c r="D33" i="51" s="1"/>
  <c r="D70" i="51"/>
  <c r="D69" i="51"/>
  <c r="D68" i="51"/>
  <c r="D67" i="51"/>
  <c r="D66" i="51"/>
  <c r="D65" i="51"/>
  <c r="D64" i="51"/>
  <c r="D60" i="51"/>
  <c r="D59" i="51"/>
  <c r="D58" i="51"/>
  <c r="D57" i="51"/>
  <c r="D56" i="51"/>
  <c r="D55" i="51"/>
  <c r="D54" i="51"/>
  <c r="D50" i="51"/>
  <c r="D49" i="51"/>
  <c r="D48" i="51"/>
  <c r="D47" i="51"/>
  <c r="D46" i="51"/>
  <c r="D45" i="51"/>
  <c r="D44" i="51"/>
  <c r="D40" i="51"/>
  <c r="D39" i="51"/>
  <c r="D38" i="51"/>
  <c r="D37" i="51"/>
  <c r="D36" i="51"/>
  <c r="D35" i="51"/>
  <c r="D34" i="51"/>
  <c r="D30" i="51"/>
  <c r="D29" i="51"/>
  <c r="D28" i="51"/>
  <c r="D27" i="51"/>
  <c r="D26" i="51"/>
  <c r="D25" i="51"/>
  <c r="D24" i="51"/>
  <c r="D20" i="51"/>
  <c r="D19" i="51"/>
  <c r="D18" i="51"/>
  <c r="D17" i="51"/>
  <c r="D16" i="51"/>
  <c r="D15" i="51"/>
  <c r="D14" i="51"/>
  <c r="B71" i="51"/>
  <c r="A71" i="51"/>
  <c r="B70" i="51"/>
  <c r="A70" i="51"/>
  <c r="B69" i="51"/>
  <c r="A69" i="51"/>
  <c r="B68" i="51"/>
  <c r="A68" i="51"/>
  <c r="B67" i="51"/>
  <c r="A67" i="51"/>
  <c r="B66" i="51"/>
  <c r="A66" i="51"/>
  <c r="B65" i="51"/>
  <c r="A65" i="51"/>
  <c r="B64" i="51"/>
  <c r="A64" i="51"/>
  <c r="B63" i="51"/>
  <c r="A63" i="51"/>
  <c r="B62" i="51"/>
  <c r="A62" i="51"/>
  <c r="B61" i="51"/>
  <c r="A61" i="51"/>
  <c r="B60" i="51"/>
  <c r="A60" i="51"/>
  <c r="B59" i="51"/>
  <c r="A59" i="51"/>
  <c r="B58" i="51"/>
  <c r="A58" i="51"/>
  <c r="B57" i="51"/>
  <c r="A57" i="51"/>
  <c r="B56" i="51"/>
  <c r="A56" i="51"/>
  <c r="B55" i="51"/>
  <c r="A55" i="51"/>
  <c r="B54" i="51"/>
  <c r="A54" i="51"/>
  <c r="B53" i="51"/>
  <c r="A53" i="51"/>
  <c r="B52" i="51"/>
  <c r="A52" i="51"/>
  <c r="B51" i="51"/>
  <c r="A51" i="51"/>
  <c r="B50" i="51"/>
  <c r="A50" i="51"/>
  <c r="B49" i="51"/>
  <c r="A49" i="51"/>
  <c r="B48" i="51"/>
  <c r="A48" i="51"/>
  <c r="B47" i="51"/>
  <c r="A47" i="51"/>
  <c r="B46" i="51"/>
  <c r="A46" i="51"/>
  <c r="B45" i="51"/>
  <c r="A45" i="51"/>
  <c r="B44" i="51"/>
  <c r="A44" i="51"/>
  <c r="B43" i="51"/>
  <c r="A43" i="51"/>
  <c r="B42" i="51"/>
  <c r="A42" i="51"/>
  <c r="B41" i="51"/>
  <c r="A41" i="51"/>
  <c r="B40" i="51"/>
  <c r="A40" i="51"/>
  <c r="B39" i="51"/>
  <c r="A39" i="51"/>
  <c r="B38" i="51"/>
  <c r="A38" i="51"/>
  <c r="B37" i="51"/>
  <c r="A37" i="51"/>
  <c r="B36" i="51"/>
  <c r="A36" i="51"/>
  <c r="B35" i="51"/>
  <c r="A35" i="51"/>
  <c r="B34" i="51"/>
  <c r="A34" i="51"/>
  <c r="B33" i="51"/>
  <c r="A33" i="51"/>
  <c r="B32" i="51"/>
  <c r="A32" i="51"/>
  <c r="B31" i="51"/>
  <c r="A31" i="51"/>
  <c r="B30" i="51"/>
  <c r="A30" i="51"/>
  <c r="B29" i="51"/>
  <c r="A29" i="51"/>
  <c r="B28" i="51"/>
  <c r="A28" i="51"/>
  <c r="B27" i="51"/>
  <c r="A27" i="51"/>
  <c r="B26" i="51"/>
  <c r="A26" i="51"/>
  <c r="B25" i="51"/>
  <c r="A25" i="51"/>
  <c r="B24" i="51"/>
  <c r="A24" i="51"/>
  <c r="B23" i="51"/>
  <c r="A23" i="51"/>
  <c r="B22" i="51"/>
  <c r="A22" i="51"/>
  <c r="B21" i="51"/>
  <c r="A21" i="51"/>
  <c r="B20" i="51"/>
  <c r="A20" i="51"/>
  <c r="B19" i="51"/>
  <c r="A19" i="51"/>
  <c r="B18" i="51"/>
  <c r="A18" i="51"/>
  <c r="B17" i="51"/>
  <c r="A17" i="51"/>
  <c r="B16" i="51"/>
  <c r="A16" i="51"/>
  <c r="B15" i="51"/>
  <c r="A15" i="51"/>
  <c r="B14" i="51"/>
  <c r="A14" i="51"/>
  <c r="B13" i="51"/>
  <c r="A13" i="51"/>
  <c r="B12" i="51"/>
  <c r="A12" i="51"/>
  <c r="D10" i="51"/>
  <c r="D9" i="51"/>
  <c r="D8" i="51"/>
  <c r="D7" i="51"/>
  <c r="D6" i="51"/>
  <c r="D5" i="51"/>
  <c r="B11" i="51"/>
  <c r="A11" i="51"/>
  <c r="B10" i="51"/>
  <c r="A10" i="51"/>
  <c r="B9" i="51"/>
  <c r="A9" i="51"/>
  <c r="B8" i="51"/>
  <c r="A8" i="51"/>
  <c r="B7" i="51"/>
  <c r="A7" i="51"/>
  <c r="B6" i="51"/>
  <c r="A6" i="51"/>
  <c r="B5" i="51"/>
  <c r="A5" i="51"/>
  <c r="B4" i="51"/>
  <c r="A4" i="51"/>
  <c r="B3" i="51"/>
  <c r="A3" i="51"/>
  <c r="D4" i="51"/>
  <c r="B2" i="51" l="1"/>
  <c r="A2" i="51"/>
  <c r="J72" i="50" l="1"/>
  <c r="J71" i="50"/>
  <c r="J70" i="50"/>
  <c r="J69" i="50"/>
  <c r="J68" i="50"/>
  <c r="J67" i="50"/>
  <c r="J66" i="50"/>
  <c r="J65" i="50"/>
  <c r="J73" i="50" s="1"/>
  <c r="H62" i="50"/>
  <c r="J61" i="50"/>
  <c r="J62" i="50" s="1"/>
  <c r="H58" i="50"/>
  <c r="J57" i="50"/>
  <c r="J56" i="50"/>
  <c r="J55" i="50"/>
  <c r="J58" i="50" s="1"/>
  <c r="H51" i="50"/>
  <c r="J51" i="50" s="1"/>
  <c r="J52" i="50" s="1"/>
  <c r="H47" i="50"/>
  <c r="J47" i="50" s="1"/>
  <c r="J48" i="50" s="1"/>
  <c r="J44" i="50"/>
  <c r="J43" i="50"/>
  <c r="H39" i="50"/>
  <c r="J39" i="50" s="1"/>
  <c r="J38" i="50"/>
  <c r="H38" i="50"/>
  <c r="H37" i="50"/>
  <c r="J37" i="50" s="1"/>
  <c r="J40" i="50" s="1"/>
  <c r="H33" i="50"/>
  <c r="J33" i="50" s="1"/>
  <c r="H32" i="50"/>
  <c r="J32" i="50" s="1"/>
  <c r="J34" i="50" s="1"/>
  <c r="D53" i="51" s="1"/>
  <c r="H31" i="50"/>
  <c r="J31" i="50" s="1"/>
  <c r="J27" i="50"/>
  <c r="H27" i="50"/>
  <c r="H26" i="50"/>
  <c r="J26" i="50" s="1"/>
  <c r="J25" i="50"/>
  <c r="H25" i="50"/>
  <c r="H23" i="50"/>
  <c r="J23" i="50" s="1"/>
  <c r="J28" i="50" s="1"/>
  <c r="D52" i="51" s="1"/>
  <c r="J22" i="50"/>
  <c r="C14" i="50"/>
  <c r="C13" i="50"/>
  <c r="C12" i="50"/>
  <c r="C11" i="50"/>
  <c r="C10" i="50"/>
  <c r="C9" i="50"/>
  <c r="J72" i="49"/>
  <c r="J71" i="49"/>
  <c r="J70" i="49"/>
  <c r="J69" i="49"/>
  <c r="J68" i="49"/>
  <c r="J67" i="49"/>
  <c r="J66" i="49"/>
  <c r="J65" i="49"/>
  <c r="J73" i="49" s="1"/>
  <c r="J62" i="49"/>
  <c r="H62" i="49"/>
  <c r="J61" i="49"/>
  <c r="H58" i="49"/>
  <c r="J57" i="49"/>
  <c r="J58" i="49" s="1"/>
  <c r="J56" i="49"/>
  <c r="J55" i="49"/>
  <c r="H51" i="49"/>
  <c r="J51" i="49" s="1"/>
  <c r="J52" i="49" s="1"/>
  <c r="H47" i="49"/>
  <c r="J47" i="49" s="1"/>
  <c r="J48" i="49" s="1"/>
  <c r="J44" i="49"/>
  <c r="J43" i="49"/>
  <c r="H39" i="49"/>
  <c r="J39" i="49" s="1"/>
  <c r="J38" i="49"/>
  <c r="H38" i="49"/>
  <c r="J37" i="49"/>
  <c r="J40" i="49" s="1"/>
  <c r="H37" i="49"/>
  <c r="J33" i="49"/>
  <c r="H33" i="49"/>
  <c r="H32" i="49"/>
  <c r="J32" i="49" s="1"/>
  <c r="H31" i="49"/>
  <c r="J31" i="49" s="1"/>
  <c r="H27" i="49"/>
  <c r="J27" i="49" s="1"/>
  <c r="H26" i="49"/>
  <c r="J26" i="49" s="1"/>
  <c r="J25" i="49"/>
  <c r="H25" i="49"/>
  <c r="J23" i="49"/>
  <c r="J28" i="49" s="1"/>
  <c r="H23" i="49"/>
  <c r="J22" i="49"/>
  <c r="C14" i="49"/>
  <c r="C13" i="49"/>
  <c r="C12" i="49"/>
  <c r="C11" i="49"/>
  <c r="C10" i="49"/>
  <c r="C9" i="49"/>
  <c r="J72" i="48"/>
  <c r="J71" i="48"/>
  <c r="J70" i="48"/>
  <c r="J69" i="48"/>
  <c r="J68" i="48"/>
  <c r="J67" i="48"/>
  <c r="J66" i="48"/>
  <c r="J65" i="48"/>
  <c r="J73" i="48" s="1"/>
  <c r="H62" i="48"/>
  <c r="J61" i="48"/>
  <c r="J62" i="48" s="1"/>
  <c r="H58" i="48"/>
  <c r="J57" i="48"/>
  <c r="J58" i="48" s="1"/>
  <c r="J56" i="48"/>
  <c r="J55" i="48"/>
  <c r="H51" i="48"/>
  <c r="J51" i="48" s="1"/>
  <c r="J52" i="48" s="1"/>
  <c r="H47" i="48"/>
  <c r="J47" i="48" s="1"/>
  <c r="J48" i="48" s="1"/>
  <c r="J44" i="48"/>
  <c r="J43" i="48"/>
  <c r="H39" i="48"/>
  <c r="J39" i="48" s="1"/>
  <c r="H38" i="48"/>
  <c r="J38" i="48" s="1"/>
  <c r="J37" i="48"/>
  <c r="H37" i="48"/>
  <c r="J33" i="48"/>
  <c r="H33" i="48"/>
  <c r="H32" i="48"/>
  <c r="J32" i="48" s="1"/>
  <c r="J34" i="48" s="1"/>
  <c r="D63" i="51" s="1"/>
  <c r="H31" i="48"/>
  <c r="J31" i="48" s="1"/>
  <c r="H27" i="48"/>
  <c r="J27" i="48" s="1"/>
  <c r="H26" i="48"/>
  <c r="J26" i="48" s="1"/>
  <c r="H25" i="48"/>
  <c r="J25" i="48" s="1"/>
  <c r="J23" i="48"/>
  <c r="H23" i="48"/>
  <c r="J22" i="48"/>
  <c r="C14" i="48"/>
  <c r="C13" i="48"/>
  <c r="C12" i="48"/>
  <c r="C11" i="48"/>
  <c r="C10" i="48"/>
  <c r="C9" i="48"/>
  <c r="J72" i="47"/>
  <c r="J71" i="47"/>
  <c r="J70" i="47"/>
  <c r="J69" i="47"/>
  <c r="J68" i="47"/>
  <c r="J67" i="47"/>
  <c r="J66" i="47"/>
  <c r="J65" i="47"/>
  <c r="J73" i="47" s="1"/>
  <c r="J62" i="47"/>
  <c r="H62" i="47"/>
  <c r="J61" i="47"/>
  <c r="H58" i="47"/>
  <c r="J57" i="47"/>
  <c r="J56" i="47"/>
  <c r="J55" i="47"/>
  <c r="J58" i="47" s="1"/>
  <c r="J52" i="47"/>
  <c r="J51" i="47"/>
  <c r="H51" i="47"/>
  <c r="H47" i="47"/>
  <c r="J47" i="47" s="1"/>
  <c r="J48" i="47" s="1"/>
  <c r="J44" i="47"/>
  <c r="J43" i="47"/>
  <c r="J39" i="47"/>
  <c r="H39" i="47"/>
  <c r="J38" i="47"/>
  <c r="H38" i="47"/>
  <c r="J37" i="47"/>
  <c r="J40" i="47" s="1"/>
  <c r="H37" i="47"/>
  <c r="J33" i="47"/>
  <c r="H33" i="47"/>
  <c r="H32" i="47"/>
  <c r="J32" i="47" s="1"/>
  <c r="H31" i="47"/>
  <c r="J31" i="47" s="1"/>
  <c r="J27" i="47"/>
  <c r="H27" i="47"/>
  <c r="H26" i="47"/>
  <c r="J26" i="47" s="1"/>
  <c r="J25" i="47"/>
  <c r="H25" i="47"/>
  <c r="H23" i="47"/>
  <c r="J23" i="47" s="1"/>
  <c r="J22" i="47"/>
  <c r="C14" i="47"/>
  <c r="C13" i="47"/>
  <c r="C12" i="47"/>
  <c r="C11" i="47"/>
  <c r="C10" i="47"/>
  <c r="C9" i="47"/>
  <c r="J72" i="46"/>
  <c r="J71" i="46"/>
  <c r="J70" i="46"/>
  <c r="J69" i="46"/>
  <c r="J68" i="46"/>
  <c r="J67" i="46"/>
  <c r="J66" i="46"/>
  <c r="J65" i="46"/>
  <c r="H62" i="46"/>
  <c r="J61" i="46"/>
  <c r="J62" i="46" s="1"/>
  <c r="H58" i="46"/>
  <c r="J57" i="46"/>
  <c r="J56" i="46"/>
  <c r="J55" i="46"/>
  <c r="J58" i="46" s="1"/>
  <c r="H51" i="46"/>
  <c r="J51" i="46" s="1"/>
  <c r="J52" i="46" s="1"/>
  <c r="H47" i="46"/>
  <c r="J47" i="46" s="1"/>
  <c r="J48" i="46" s="1"/>
  <c r="J44" i="46"/>
  <c r="J43" i="46"/>
  <c r="J39" i="46"/>
  <c r="H39" i="46"/>
  <c r="H38" i="46"/>
  <c r="J38" i="46" s="1"/>
  <c r="J37" i="46"/>
  <c r="J40" i="46" s="1"/>
  <c r="H37" i="46"/>
  <c r="H33" i="46"/>
  <c r="J33" i="46" s="1"/>
  <c r="H32" i="46"/>
  <c r="J32" i="46" s="1"/>
  <c r="J34" i="46" s="1"/>
  <c r="D13" i="51" s="1"/>
  <c r="H31" i="46"/>
  <c r="J31" i="46" s="1"/>
  <c r="H27" i="46"/>
  <c r="J27" i="46" s="1"/>
  <c r="H26" i="46"/>
  <c r="J26" i="46" s="1"/>
  <c r="H25" i="46"/>
  <c r="J25" i="46" s="1"/>
  <c r="J23" i="46"/>
  <c r="J28" i="46" s="1"/>
  <c r="D12" i="51" s="1"/>
  <c r="H23" i="46"/>
  <c r="J22" i="46"/>
  <c r="C14" i="46"/>
  <c r="C13" i="46"/>
  <c r="C12" i="46"/>
  <c r="C11" i="46"/>
  <c r="C10" i="46"/>
  <c r="C9" i="46"/>
  <c r="J72" i="45"/>
  <c r="J71" i="45"/>
  <c r="J70" i="45"/>
  <c r="J69" i="45"/>
  <c r="J68" i="45"/>
  <c r="J67" i="45"/>
  <c r="J66" i="45"/>
  <c r="J65" i="45"/>
  <c r="J73" i="45" s="1"/>
  <c r="J62" i="45"/>
  <c r="H62" i="45"/>
  <c r="J61" i="45"/>
  <c r="H58" i="45"/>
  <c r="J57" i="45"/>
  <c r="J56" i="45"/>
  <c r="J55" i="45"/>
  <c r="J58" i="45" s="1"/>
  <c r="J52" i="45"/>
  <c r="J51" i="45"/>
  <c r="H51" i="45"/>
  <c r="J48" i="45"/>
  <c r="J47" i="45"/>
  <c r="H47" i="45"/>
  <c r="J44" i="45"/>
  <c r="J43" i="45"/>
  <c r="J39" i="45"/>
  <c r="H39" i="45"/>
  <c r="J38" i="45"/>
  <c r="H38" i="45"/>
  <c r="H37" i="45"/>
  <c r="J37" i="45" s="1"/>
  <c r="J40" i="45" s="1"/>
  <c r="J33" i="45"/>
  <c r="H33" i="45"/>
  <c r="H32" i="45"/>
  <c r="J32" i="45" s="1"/>
  <c r="J34" i="45" s="1"/>
  <c r="D23" i="51" s="1"/>
  <c r="J31" i="45"/>
  <c r="H31" i="45"/>
  <c r="H27" i="45"/>
  <c r="J27" i="45" s="1"/>
  <c r="J26" i="45"/>
  <c r="H26" i="45"/>
  <c r="J25" i="45"/>
  <c r="H25" i="45"/>
  <c r="H23" i="45"/>
  <c r="J23" i="45" s="1"/>
  <c r="J28" i="45" s="1"/>
  <c r="J22" i="45"/>
  <c r="C14" i="45"/>
  <c r="C13" i="45"/>
  <c r="C12" i="45"/>
  <c r="C11" i="45"/>
  <c r="C10" i="45"/>
  <c r="C9" i="45"/>
  <c r="J22" i="9"/>
  <c r="H26" i="9"/>
  <c r="H25" i="9"/>
  <c r="J75" i="49" l="1"/>
  <c r="D51" i="51" s="1"/>
  <c r="D42" i="51"/>
  <c r="J75" i="45"/>
  <c r="D31" i="51" s="1"/>
  <c r="D22" i="51"/>
  <c r="J75" i="46"/>
  <c r="D21" i="51" s="1"/>
  <c r="J73" i="46"/>
  <c r="J75" i="50"/>
  <c r="D61" i="51" s="1"/>
  <c r="J28" i="48"/>
  <c r="J40" i="48"/>
  <c r="J28" i="47"/>
  <c r="H27" i="9"/>
  <c r="J27" i="9" s="1"/>
  <c r="J26" i="9"/>
  <c r="J25" i="9"/>
  <c r="J48" i="9"/>
  <c r="J75" i="48" l="1"/>
  <c r="D71" i="51" s="1"/>
  <c r="D62" i="51"/>
  <c r="J75" i="47"/>
  <c r="D41" i="51" s="1"/>
  <c r="D32" i="51"/>
  <c r="H38" i="9"/>
  <c r="J38" i="9" s="1"/>
  <c r="H32" i="9"/>
  <c r="J32" i="9" s="1"/>
  <c r="J34" i="9" s="1"/>
  <c r="D3" i="51" s="1"/>
  <c r="H33" i="9"/>
  <c r="J33" i="9" s="1"/>
  <c r="C9" i="9" l="1"/>
  <c r="H39" i="9"/>
  <c r="C10" i="9" l="1"/>
  <c r="C11" i="9"/>
  <c r="C12" i="9"/>
  <c r="C13" i="9"/>
  <c r="H51" i="9" l="1"/>
  <c r="J51" i="9" s="1"/>
  <c r="H47" i="9"/>
  <c r="J47" i="9" s="1"/>
  <c r="J43" i="9"/>
  <c r="J44" i="9" s="1"/>
  <c r="J39" i="9"/>
  <c r="H37" i="9"/>
  <c r="J37" i="9" s="1"/>
  <c r="H31" i="9"/>
  <c r="J31" i="9" s="1"/>
  <c r="H23" i="9"/>
  <c r="J23" i="9" s="1"/>
  <c r="J28" i="9" s="1"/>
  <c r="D2" i="51" s="1"/>
  <c r="H62" i="9"/>
  <c r="J61" i="9"/>
  <c r="J62" i="9" s="1"/>
  <c r="J65" i="9"/>
  <c r="J66" i="9"/>
  <c r="J67" i="9"/>
  <c r="J72" i="9"/>
  <c r="J71" i="9"/>
  <c r="J70" i="9"/>
  <c r="J69" i="9"/>
  <c r="J68" i="9"/>
  <c r="J56" i="9"/>
  <c r="J57" i="9"/>
  <c r="H58" i="9"/>
  <c r="J55" i="9"/>
  <c r="J52" i="9" l="1"/>
  <c r="J58" i="9"/>
  <c r="J73" i="9"/>
  <c r="J40" i="9"/>
  <c r="J75" i="9" l="1"/>
  <c r="D11" i="51" l="1"/>
  <c r="E21" i="14"/>
</calcChain>
</file>

<file path=xl/sharedStrings.xml><?xml version="1.0" encoding="utf-8"?>
<sst xmlns="http://schemas.openxmlformats.org/spreadsheetml/2006/main" count="1106" uniqueCount="102">
  <si>
    <t>Code</t>
  </si>
  <si>
    <t>Naam:
Handtekening:
Datum:</t>
  </si>
  <si>
    <t>Ruimte voor algemene toelichting</t>
  </si>
  <si>
    <t>Totaal</t>
  </si>
  <si>
    <t>Prijs in € (P)</t>
  </si>
  <si>
    <t>Aantal (Q)</t>
  </si>
  <si>
    <t>Eenheid</t>
  </si>
  <si>
    <t>E-mail</t>
  </si>
  <si>
    <t>Telefoon</t>
  </si>
  <si>
    <t>KvK-nummer</t>
  </si>
  <si>
    <t>Plaats</t>
  </si>
  <si>
    <t>Contactpersoon</t>
  </si>
  <si>
    <t>Naam</t>
  </si>
  <si>
    <t>Gemeente Beesel</t>
  </si>
  <si>
    <t>Versiebeheer</t>
  </si>
  <si>
    <t>Versiedatum</t>
  </si>
  <si>
    <t>Financieringsstroom</t>
  </si>
  <si>
    <t>TOTAAL gerealiseerde productie</t>
  </si>
  <si>
    <t>Naam ondertekenaar</t>
  </si>
  <si>
    <t>Handtekening:</t>
  </si>
  <si>
    <t>behorende bij verklaring afgegeven d.d.:</t>
  </si>
  <si>
    <t>Datum</t>
  </si>
  <si>
    <t>Ruimte voor toelichting in verband met ongecorrigeerde afwijkingen en onzekerheden</t>
  </si>
  <si>
    <t>Aanbieder</t>
  </si>
  <si>
    <t>Waarmerking accountant voor identificatiedoeleinden:</t>
  </si>
  <si>
    <t>Financiële productieverantwoording Maatwerkdiensten Wmo</t>
  </si>
  <si>
    <t>Contactpersoon Wmo</t>
  </si>
  <si>
    <t>Logeren</t>
  </si>
  <si>
    <t>In dit onderdeel verantwoordt de aanbieder de geleverde prestaties waarover de aanbieder verantwoording af dient te leggen bij de gemeente: geleverde prestaties met als grondslag de overeenkomst Maatwerkdiensten Wmo. Alle aantallen worden op basis van de werkelijke realisatie ingevuld.</t>
  </si>
  <si>
    <t>Minuten</t>
  </si>
  <si>
    <t>Uren</t>
  </si>
  <si>
    <t>Stuks</t>
  </si>
  <si>
    <t xml:space="preserve">Financiële productieverantwoording Maatwerkdiensten Wmo op totaalniveau </t>
  </si>
  <si>
    <t>Overige geleverde prestaties of vergoedingen</t>
  </si>
  <si>
    <t>Indien nodig, kunt u hier uw overige producten invullen</t>
  </si>
  <si>
    <t>Waarmerking accountant voor 
identificatiedoeleinden</t>
  </si>
  <si>
    <t>Behorende bij verklaring afgegeven d.d.</t>
  </si>
  <si>
    <t>1A1 Volwassenen met een complexe en meervoudige ondersteuningsvraag - begeleiding</t>
  </si>
  <si>
    <t>02A02</t>
  </si>
  <si>
    <t xml:space="preserve">Traject </t>
  </si>
  <si>
    <t>BGI complex Meerwerk</t>
  </si>
  <si>
    <t>02M02</t>
  </si>
  <si>
    <t>Maand</t>
  </si>
  <si>
    <t>Etmaal</t>
  </si>
  <si>
    <t>1A2 Volwassenen met een complexe en meervoudige ondersteuningsvraag - dagbesteding</t>
  </si>
  <si>
    <t>07A02</t>
  </si>
  <si>
    <t>07M02</t>
  </si>
  <si>
    <t xml:space="preserve">1B Volwassenen met een kortdurende en enkelvoudige ondersteuningsvraag </t>
  </si>
  <si>
    <t>10B01</t>
  </si>
  <si>
    <t>Kortdurend Meerwerk</t>
  </si>
  <si>
    <t>10M01</t>
  </si>
  <si>
    <t xml:space="preserve">2A Volwassenen met een langdurige ondersteuningsvraag </t>
  </si>
  <si>
    <t>Langdurend</t>
  </si>
  <si>
    <t>10B02</t>
  </si>
  <si>
    <t>2B Volwassenen met ouderdom gerelateerde beperkingen</t>
  </si>
  <si>
    <t>10A06</t>
  </si>
  <si>
    <t>75+</t>
  </si>
  <si>
    <t>3A Hulp bij huishouden</t>
  </si>
  <si>
    <t>HBH</t>
  </si>
  <si>
    <t>01B04</t>
  </si>
  <si>
    <t>Vervoer</t>
  </si>
  <si>
    <t>Eigen vervoer</t>
  </si>
  <si>
    <t>Gecontracteerd vervoer</t>
  </si>
  <si>
    <t>Rolstoelvervoer</t>
  </si>
  <si>
    <t>08V02</t>
  </si>
  <si>
    <t>08V03</t>
  </si>
  <si>
    <t>08V04</t>
  </si>
  <si>
    <t>Wmo Logeren</t>
  </si>
  <si>
    <t>04A01</t>
  </si>
  <si>
    <t>Lokale overeenkomst</t>
  </si>
  <si>
    <t>Regionale overeenkomst</t>
  </si>
  <si>
    <t>Tarief per maand</t>
  </si>
  <si>
    <t>Tarief</t>
  </si>
  <si>
    <t>Aantal gedeclareerde maanden</t>
  </si>
  <si>
    <t>Gemeente Horst aan de Maas</t>
  </si>
  <si>
    <t>Gemeente Bergen</t>
  </si>
  <si>
    <t>Gemeente Gennep</t>
  </si>
  <si>
    <t>Gemeente Peel en Maas</t>
  </si>
  <si>
    <t>Gemeente Venlo</t>
  </si>
  <si>
    <t>Gemeente Venray</t>
  </si>
  <si>
    <t>Gerealiseerde productie 2023</t>
  </si>
  <si>
    <t xml:space="preserve">Door ondertekening van het formulier 'Financiële productieverantwoording 2023': </t>
  </si>
  <si>
    <r>
      <rPr>
        <b/>
        <sz val="14"/>
        <rFont val="Calibri"/>
        <family val="2"/>
        <scheme val="minor"/>
      </rPr>
      <t>Gedeclareerde</t>
    </r>
    <r>
      <rPr>
        <b/>
        <sz val="14"/>
        <color theme="1"/>
        <rFont val="Calibri"/>
        <family val="2"/>
        <scheme val="minor"/>
      </rPr>
      <t xml:space="preserve"> prestaties Maatwerkdiensten Wmo opdrachten 2023</t>
    </r>
  </si>
  <si>
    <t>Gedeclareerd in 2023</t>
  </si>
  <si>
    <t>Realisatie 2023 in €</t>
  </si>
  <si>
    <t>Totale gerealiseerde productie Wmo 2023</t>
  </si>
  <si>
    <t>BGI complex gestart in 2023</t>
  </si>
  <si>
    <t>BGI complex gestart in 2022</t>
  </si>
  <si>
    <t>DB complex gestart in 2022</t>
  </si>
  <si>
    <t>DB complex gestart in 2023</t>
  </si>
  <si>
    <t>DB complex Meerwerk</t>
  </si>
  <si>
    <t>Kortdurend gestart in 2022</t>
  </si>
  <si>
    <t>Kortdurend gestart in 2023</t>
  </si>
  <si>
    <t xml:space="preserve">Aantal gedeclareerde maanden </t>
  </si>
  <si>
    <r>
      <rPr>
        <b/>
        <sz val="8"/>
        <color theme="4"/>
        <rFont val="Calibri"/>
        <family val="2"/>
        <scheme val="minor"/>
      </rPr>
      <t>Invulinstructie Financiële productieverantwoording overeenkomst Maatwerkdiensten Wmo 2023</t>
    </r>
    <r>
      <rPr>
        <sz val="8"/>
        <color theme="1"/>
        <rFont val="Calibri"/>
        <family val="2"/>
        <scheme val="minor"/>
      </rPr>
      <t xml:space="preserve">
</t>
    </r>
    <r>
      <rPr>
        <b/>
        <sz val="8"/>
        <color theme="4"/>
        <rFont val="Calibri"/>
        <family val="2"/>
        <scheme val="minor"/>
      </rPr>
      <t>Algemeen</t>
    </r>
    <r>
      <rPr>
        <sz val="8"/>
        <color theme="1"/>
        <rFont val="Calibri"/>
        <family val="2"/>
        <scheme val="minor"/>
      </rPr>
      <t xml:space="preserve">
Dit formulier is bedoeld voor de financiële verantwoording van aanbieders uit hoofde van de overeenkomst Maatwerkdiensten Wmo. De financiële productieverantwoording bevat de definitieve opgave van de gerealiseerde productie 2023.
Voor zover in dit formulier wordt gesproken over 'aanbieder' wordt hiermee bedoeld: alle onderdelen van een beherend rechtspersoon die samen opgenomen zijn in de afgesloten 
overeenkomst met betreffende gemeente(n).
Indien er sprake is van een samenwerkingsverband (combinatie), dient de productieverantwoording ingediend te worden door de penvoerder. 
Indien er sprake is van hoofd- en onderaannemers, dient de productieverantwoording ingediend te worden door de hoofdaannemer. 
Een boekjaar wordt gelijk gesteld aan het kalenderjaar. 
Alle door u in te vullen velden zijn lichtblauw gearceerd. 
Hieronder wordt, indien van toepassing, per tabblad een toelichting gegeven. 
</t>
    </r>
    <r>
      <rPr>
        <sz val="8"/>
        <rFont val="Calibri"/>
        <family val="2"/>
        <scheme val="minor"/>
      </rPr>
      <t>Let op: alle tabbladen (zowel het totaalblad als de bladen per gemeente) dienen voorzien te zijn van de handtekening van de aanbieder en van een waarmerking van de accountant, indien dit van toepassing is.</t>
    </r>
    <r>
      <rPr>
        <sz val="8"/>
        <color theme="1"/>
        <rFont val="Calibri"/>
        <family val="2"/>
        <scheme val="minor"/>
      </rPr>
      <t xml:space="preserve">
</t>
    </r>
    <r>
      <rPr>
        <b/>
        <sz val="8"/>
        <color theme="4"/>
        <rFont val="Calibri"/>
        <family val="2"/>
        <scheme val="minor"/>
      </rPr>
      <t>Tabblad 'Totaalblad'</t>
    </r>
    <r>
      <rPr>
        <sz val="8"/>
        <color theme="1"/>
        <rFont val="Calibri"/>
        <family val="2"/>
        <scheme val="minor"/>
      </rPr>
      <t xml:space="preserve">
Op basis van de ingevulde financiële productieverantwoordingen per gemeente berekent het model in het tabblad 'Totaalblad' de totale gerealiseerde productie binnen de overeenkomst Maatwerkdiensten Wmo.
Als u op dit blad uw aanbiedersgegevens invult, dan worden deze velden automatisch ingevuld op de tabbladen per gemeente.
</t>
    </r>
    <r>
      <rPr>
        <b/>
        <sz val="8"/>
        <color theme="1"/>
        <rFont val="Calibri"/>
        <family val="2"/>
        <scheme val="minor"/>
      </rPr>
      <t xml:space="preserve">
</t>
    </r>
    <r>
      <rPr>
        <b/>
        <sz val="8"/>
        <color theme="4"/>
        <rFont val="Calibri"/>
        <family val="2"/>
        <scheme val="minor"/>
      </rPr>
      <t>Tabbladen per gemeente in Limburg-Noord</t>
    </r>
    <r>
      <rPr>
        <b/>
        <sz val="8"/>
        <color theme="1"/>
        <rFont val="Calibri"/>
        <family val="2"/>
        <scheme val="minor"/>
      </rPr>
      <t xml:space="preserve">
</t>
    </r>
    <r>
      <rPr>
        <sz val="8"/>
        <color theme="1"/>
        <rFont val="Calibri"/>
        <family val="2"/>
        <scheme val="minor"/>
      </rPr>
      <t xml:space="preserve">Per gemeente dient de productieverantwoording ingevuld te worden. 
</t>
    </r>
    <r>
      <rPr>
        <sz val="8"/>
        <color rgb="FFFF0000"/>
        <rFont val="Calibri"/>
        <family val="2"/>
        <scheme val="minor"/>
      </rPr>
      <t>In het oranje gedeelte kunnen de</t>
    </r>
    <r>
      <rPr>
        <b/>
        <sz val="8"/>
        <color rgb="FFFF0000"/>
        <rFont val="Calibri"/>
        <family val="2"/>
        <scheme val="minor"/>
      </rPr>
      <t xml:space="preserve"> in 2023 gedeclareerde</t>
    </r>
    <r>
      <rPr>
        <sz val="8"/>
        <color rgb="FFFF0000"/>
        <rFont val="Calibri"/>
        <family val="2"/>
        <scheme val="minor"/>
      </rPr>
      <t xml:space="preserve"> prestaties ingevuld worden. </t>
    </r>
    <r>
      <rPr>
        <b/>
        <sz val="8"/>
        <color rgb="FFFF0000"/>
        <rFont val="Calibri"/>
        <family val="2"/>
        <scheme val="minor"/>
      </rPr>
      <t xml:space="preserve">Een gedeclareerde prestatie is een prestatie waarvoor in het jaar 2023 het declaratiebericht (323) via het berichtenverkeer is ingediend. Voor de maand december 2023 geldt dat het het declaratiebericht uiterlijk op 31 januari 2024 is ingediend. </t>
    </r>
    <r>
      <rPr>
        <sz val="8"/>
        <color rgb="FFFF0000"/>
        <rFont val="Calibri"/>
        <family val="2"/>
        <scheme val="minor"/>
      </rPr>
      <t>Bij de raamovereenkomsten 1A1 regionaal en 1A2 is sprake van maatwerktarieven per aanbieder; deze dienen door de aanbieder zelf ingevuld te</t>
    </r>
    <r>
      <rPr>
        <b/>
        <sz val="8"/>
        <color rgb="FFFF0000"/>
        <rFont val="Calibri"/>
        <family val="2"/>
        <scheme val="minor"/>
      </rPr>
      <t xml:space="preserve"> </t>
    </r>
    <r>
      <rPr>
        <sz val="8"/>
        <color rgb="FFFF0000"/>
        <rFont val="Calibri"/>
        <family val="2"/>
        <scheme val="minor"/>
      </rPr>
      <t xml:space="preserve">worden.
</t>
    </r>
    <r>
      <rPr>
        <sz val="8"/>
        <color theme="1"/>
        <rFont val="Calibri"/>
        <family val="2"/>
        <scheme val="minor"/>
      </rPr>
      <t xml:space="preserve">
</t>
    </r>
    <r>
      <rPr>
        <b/>
        <sz val="8"/>
        <color theme="4"/>
        <rFont val="Calibri"/>
        <family val="2"/>
        <scheme val="minor"/>
      </rPr>
      <t>Trajecten</t>
    </r>
    <r>
      <rPr>
        <sz val="8"/>
        <color theme="1"/>
        <rFont val="Calibri"/>
        <family val="2"/>
        <scheme val="minor"/>
      </rPr>
      <t xml:space="preserve">
Het maandbedrag voor trajecten dat opgenomen is in de formats is gebaseerd op de gemiddelde doorlooptijd. Afspraak is dat men maandelijks het maandbedrag declareert en in de laatste maand het resterende bedrag. 
</t>
    </r>
    <r>
      <rPr>
        <sz val="8"/>
        <color rgb="FFFF0000"/>
        <rFont val="Calibri"/>
        <family val="2"/>
        <scheme val="minor"/>
      </rPr>
      <t xml:space="preserve">Voor euro trajecten zijn twee tarieven opgenomen: een tarief voor een traject dat gestart is in 2022 en een traject dat gestart is in 2023. </t>
    </r>
    <r>
      <rPr>
        <sz val="8"/>
        <color theme="1"/>
        <rFont val="Calibri"/>
        <family val="2"/>
        <scheme val="minor"/>
      </rPr>
      <t xml:space="preserve">
</t>
    </r>
    <r>
      <rPr>
        <b/>
        <sz val="8"/>
        <color theme="1"/>
        <rFont val="Calibri"/>
        <family val="2"/>
        <scheme val="minor"/>
      </rPr>
      <t>Trajecten eerder afgerond dan de gemiddelde doorlooptijd:</t>
    </r>
    <r>
      <rPr>
        <sz val="8"/>
        <color theme="1"/>
        <rFont val="Calibri"/>
        <family val="2"/>
        <scheme val="minor"/>
      </rPr>
      <t xml:space="preserve"> Als het traject nog niet afgerond is eind 2023: bij de verantwoording het aantal gedeclareerde maanden invullen. 
Als het traject wel in 2023 afgerond is: zoveel gedeclareerde maanden invullen dat het totale trajecttarief verantwoord wordt.
</t>
    </r>
    <r>
      <rPr>
        <b/>
        <sz val="8"/>
        <color theme="1"/>
        <rFont val="Calibri"/>
        <family val="2"/>
        <scheme val="minor"/>
      </rPr>
      <t>Life events</t>
    </r>
    <r>
      <rPr>
        <sz val="8"/>
        <color theme="1"/>
        <rFont val="Calibri"/>
        <family val="2"/>
        <scheme val="minor"/>
      </rPr>
      <t xml:space="preserve">: Dit zijn gebeurtenissen waarbij het traject voortijdig wordt afgebroken die het niet rechtvaardigen dat het volledige traject mag worden gedeclareerd. In dit geval kan het daadwerkelijk aantal gedeclareerde maanden ingevuld worden. Dit is alleen toepassing bij euro-trajecten, niet bij stuks-trajecten.
Onder de invulvelden zijn twee vakken beschikbaar voor opmerkingen. In het eerste vak kunt u een toelichting geven op afwijkingen en onzekerheden, bijvoorbeeld als er door het declareren in minuten ipv in uren afrondingsverschillen ontstaan. 
In het tweede vak kunt u een algemene toelichting geven.
Door ondertekening van het formulier 'Financiële productieverantwoording 2023' verklaart de bestuurder van de aanbieder dat de financiële productieverantwoording 2023 naar waarheid en in overeenstemming met de vigerende wet- en regelgeving is ingevuld.
</t>
    </r>
  </si>
  <si>
    <t>Verklaart de bestuurder van de aanbieder dat de financiële productieverantwoording overeenkomst Maatwerkdiensten Wmo 2023 naar waarheid is ingevuld.</t>
  </si>
  <si>
    <t>KvK</t>
  </si>
  <si>
    <t>Gemeentecode</t>
  </si>
  <si>
    <t>Bedrag</t>
  </si>
  <si>
    <t>Sub-segment</t>
  </si>
  <si>
    <t>Domein</t>
  </si>
  <si>
    <t>Wmo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</si>
</sst>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43" formatCode="_ * #,##0.00_ ;_ * \-#,##0.00_ ;_ * &quot;-&quot;??_ ;_ @_ "/>
    <numFmt numFmtId="164" formatCode="_-&quot;€&quot;\ * #,##0.00_-;_-&quot;€&quot;\ * #,##0.00\-;_-&quot;€&quot;\ * &quot;-&quot;??_-;_-@_-"/>
    <numFmt numFmtId="165" formatCode="#,##0_ ;\-#,##0\ "/>
  </numFmts>
  <fonts count="19"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9"/>
      <color theme="1"/>
      <name val="Arial"/>
      <family val="2"/>
    </font>
    <font>
      <sz val="12"/>
      <color theme="1"/>
      <name val="Calibri"/>
      <family val="2"/>
      <scheme val="minor"/>
    </font>
    <font>
      <sz val="8"/>
      <color theme="1"/>
      <name val="Calibri"/>
      <family val="2"/>
      <scheme val="minor"/>
    </font>
    <font>
      <sz val="10"/>
      <color theme="1"/>
      <name val="Calibri"/>
      <family val="2"/>
      <scheme val="minor"/>
    </font>
    <font>
      <sz val="14"/>
      <color theme="1"/>
      <name val="Calibri"/>
      <family val="2"/>
      <scheme val="minor"/>
    </font>
    <font>
      <b/>
      <sz val="14"/>
      <name val="Calibri"/>
      <family val="2"/>
      <scheme val="minor"/>
    </font>
    <font>
      <b/>
      <sz val="8"/>
      <color theme="1"/>
      <name val="Calibri"/>
      <family val="2"/>
      <scheme val="minor"/>
    </font>
    <font>
      <sz val="8"/>
      <color rgb="FFFF0000"/>
      <name val="Calibri"/>
      <family val="2"/>
      <scheme val="minor"/>
    </font>
    <font>
      <sz val="8"/>
      <name val="Calibri"/>
      <family val="2"/>
      <scheme val="minor"/>
    </font>
    <font>
      <b/>
      <sz val="8"/>
      <color theme="4"/>
      <name val="Calibri"/>
      <family val="2"/>
      <scheme val="minor"/>
    </font>
    <font>
      <b/>
      <sz val="8"/>
      <color rgb="FFFF0000"/>
      <name val="Calibri"/>
      <family val="2"/>
      <scheme val="minor"/>
    </font>
    <font>
      <sz val="1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s>
  <borders count="33">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auto="1"/>
      </top>
      <bottom/>
      <diagonal/>
    </border>
    <border>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hair">
        <color indexed="64"/>
      </left>
      <right style="hair">
        <color indexed="64"/>
      </right>
      <top/>
      <bottom style="hair">
        <color indexed="64"/>
      </bottom>
      <diagonal/>
    </border>
    <border>
      <left/>
      <right/>
      <top style="hair">
        <color auto="1"/>
      </top>
      <bottom style="hair">
        <color auto="1"/>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hair">
        <color auto="1"/>
      </left>
      <right style="hair">
        <color auto="1"/>
      </right>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164" fontId="8" fillId="0" borderId="0" applyFont="0" applyFill="0" applyBorder="0" applyAlignment="0" applyProtection="0"/>
  </cellStyleXfs>
  <cellXfs count="201">
    <xf numFmtId="0" fontId="0" fillId="0" borderId="0" xfId="0"/>
    <xf numFmtId="0" fontId="0" fillId="0" borderId="0" xfId="0" applyAlignment="1">
      <alignment horizontal="left" vertical="top"/>
    </xf>
    <xf numFmtId="0" fontId="6" fillId="0" borderId="0" xfId="0" applyFont="1" applyAlignment="1">
      <alignment horizontal="left" vertical="top"/>
    </xf>
    <xf numFmtId="0" fontId="6" fillId="0" borderId="0" xfId="0" applyFont="1"/>
    <xf numFmtId="0" fontId="0" fillId="0" borderId="11" xfId="0" applyBorder="1" applyAlignment="1">
      <alignment vertical="top"/>
    </xf>
    <xf numFmtId="0" fontId="9" fillId="0" borderId="0" xfId="0" applyFont="1" applyAlignment="1">
      <alignment horizontal="left" vertical="top"/>
    </xf>
    <xf numFmtId="0" fontId="6" fillId="0" borderId="0" xfId="0" applyFont="1" applyAlignment="1">
      <alignment vertical="top"/>
    </xf>
    <xf numFmtId="43" fontId="0" fillId="4" borderId="11" xfId="1" applyFont="1" applyFill="1" applyBorder="1" applyProtection="1">
      <protection locked="0"/>
    </xf>
    <xf numFmtId="0" fontId="0" fillId="5" borderId="0" xfId="0" applyFill="1"/>
    <xf numFmtId="0" fontId="0" fillId="3" borderId="0" xfId="0" applyFill="1"/>
    <xf numFmtId="0" fontId="0" fillId="0" borderId="21" xfId="0" applyBorder="1"/>
    <xf numFmtId="0" fontId="1" fillId="3" borderId="2" xfId="0" applyFont="1" applyFill="1" applyBorder="1"/>
    <xf numFmtId="0" fontId="1" fillId="3" borderId="11" xfId="0" applyFont="1" applyFill="1" applyBorder="1"/>
    <xf numFmtId="0" fontId="0" fillId="0" borderId="0" xfId="0" applyAlignment="1">
      <alignment horizontal="left" vertical="center"/>
    </xf>
    <xf numFmtId="43" fontId="0" fillId="4" borderId="7" xfId="1" applyFont="1" applyFill="1" applyBorder="1" applyProtection="1">
      <protection locked="0"/>
    </xf>
    <xf numFmtId="43" fontId="1" fillId="3" borderId="21" xfId="1" applyFont="1" applyFill="1" applyBorder="1" applyProtection="1"/>
    <xf numFmtId="0" fontId="0" fillId="0" borderId="11" xfId="0" applyBorder="1" applyAlignment="1">
      <alignment horizontal="left" indent="1"/>
    </xf>
    <xf numFmtId="0" fontId="5" fillId="0" borderId="0" xfId="0" applyFont="1" applyAlignment="1">
      <alignment horizontal="left"/>
    </xf>
    <xf numFmtId="0" fontId="0" fillId="6" borderId="0" xfId="0" applyFill="1"/>
    <xf numFmtId="8" fontId="0" fillId="0" borderId="0" xfId="0" applyNumberFormat="1"/>
    <xf numFmtId="0" fontId="11" fillId="7" borderId="0" xfId="0" applyFont="1" applyFill="1"/>
    <xf numFmtId="0" fontId="6" fillId="7" borderId="0" xfId="0" applyFont="1" applyFill="1" applyAlignment="1">
      <alignment horizontal="left" vertical="center"/>
    </xf>
    <xf numFmtId="0" fontId="4" fillId="6" borderId="0" xfId="0" applyFont="1" applyFill="1" applyAlignment="1">
      <alignment horizontal="center"/>
    </xf>
    <xf numFmtId="0" fontId="1" fillId="0" borderId="0" xfId="0" applyFont="1" applyAlignment="1">
      <alignment horizontal="left"/>
    </xf>
    <xf numFmtId="0" fontId="1" fillId="0" borderId="0" xfId="0" applyFont="1"/>
    <xf numFmtId="43" fontId="1" fillId="0" borderId="0" xfId="1" applyFont="1" applyFill="1" applyBorder="1" applyProtection="1"/>
    <xf numFmtId="0" fontId="4" fillId="0" borderId="0" xfId="0" applyFont="1"/>
    <xf numFmtId="8" fontId="4" fillId="0" borderId="0" xfId="2" applyNumberFormat="1" applyFont="1" applyFill="1" applyBorder="1" applyProtection="1"/>
    <xf numFmtId="0" fontId="0" fillId="6" borderId="2" xfId="0" applyFill="1" applyBorder="1" applyAlignment="1">
      <alignment horizontal="left"/>
    </xf>
    <xf numFmtId="0" fontId="0" fillId="6" borderId="7" xfId="0" applyFill="1" applyBorder="1" applyAlignment="1">
      <alignment horizontal="left" indent="1"/>
    </xf>
    <xf numFmtId="8" fontId="8" fillId="6" borderId="1" xfId="0" applyNumberFormat="1" applyFont="1" applyFill="1" applyBorder="1"/>
    <xf numFmtId="0" fontId="1" fillId="6" borderId="6" xfId="0" applyFont="1" applyFill="1" applyBorder="1" applyAlignment="1">
      <alignment horizontal="left"/>
    </xf>
    <xf numFmtId="0" fontId="4" fillId="6" borderId="6" xfId="0" applyFont="1" applyFill="1" applyBorder="1" applyAlignment="1">
      <alignment horizontal="center" wrapText="1"/>
    </xf>
    <xf numFmtId="44" fontId="8" fillId="0" borderId="7" xfId="0" applyNumberFormat="1" applyFont="1" applyBorder="1"/>
    <xf numFmtId="44" fontId="8" fillId="0" borderId="1" xfId="0" applyNumberFormat="1" applyFont="1" applyBorder="1"/>
    <xf numFmtId="44" fontId="4" fillId="3" borderId="1" xfId="2" applyFont="1" applyFill="1" applyBorder="1" applyProtection="1"/>
    <xf numFmtId="44" fontId="0" fillId="4" borderId="11" xfId="1" applyNumberFormat="1" applyFont="1" applyFill="1" applyBorder="1" applyProtection="1">
      <protection locked="0"/>
    </xf>
    <xf numFmtId="44" fontId="8" fillId="0" borderId="11" xfId="0" applyNumberFormat="1" applyFont="1" applyBorder="1"/>
    <xf numFmtId="0" fontId="0" fillId="4" borderId="7" xfId="1" applyNumberFormat="1" applyFont="1" applyFill="1" applyBorder="1" applyProtection="1">
      <protection locked="0"/>
    </xf>
    <xf numFmtId="0" fontId="4" fillId="6" borderId="32" xfId="0" applyFont="1" applyFill="1" applyBorder="1" applyAlignment="1">
      <alignment horizontal="center"/>
    </xf>
    <xf numFmtId="0" fontId="4" fillId="6" borderId="3" xfId="0" applyFont="1" applyFill="1" applyBorder="1" applyAlignment="1">
      <alignment horizontal="center"/>
    </xf>
    <xf numFmtId="0" fontId="4" fillId="6" borderId="20" xfId="0" applyFont="1" applyFill="1" applyBorder="1" applyAlignment="1">
      <alignment horizontal="center"/>
    </xf>
    <xf numFmtId="0" fontId="0" fillId="0" borderId="11" xfId="0" applyBorder="1"/>
    <xf numFmtId="0" fontId="0" fillId="0" borderId="20" xfId="0" applyBorder="1"/>
    <xf numFmtId="44" fontId="6" fillId="7" borderId="0" xfId="2" applyFont="1" applyFill="1" applyBorder="1" applyAlignment="1" applyProtection="1">
      <alignment vertical="center"/>
    </xf>
    <xf numFmtId="0" fontId="0" fillId="0" borderId="0" xfId="0" applyAlignment="1">
      <alignment wrapText="1"/>
    </xf>
    <xf numFmtId="0" fontId="1" fillId="3" borderId="11" xfId="0" applyFont="1" applyFill="1" applyBorder="1" applyAlignment="1">
      <alignment horizontal="left" vertical="top"/>
    </xf>
    <xf numFmtId="14" fontId="0" fillId="0" borderId="11" xfId="0" applyNumberFormat="1" applyBorder="1" applyAlignment="1">
      <alignment horizontal="left" vertical="top"/>
    </xf>
    <xf numFmtId="0" fontId="0" fillId="4" borderId="20" xfId="0" applyFill="1" applyBorder="1" applyProtection="1">
      <protection locked="0"/>
    </xf>
    <xf numFmtId="0" fontId="0" fillId="4" borderId="11" xfId="0" applyFill="1" applyBorder="1" applyProtection="1">
      <protection locked="0"/>
    </xf>
    <xf numFmtId="0" fontId="8" fillId="4" borderId="7" xfId="0" applyFont="1" applyFill="1" applyBorder="1" applyProtection="1">
      <protection locked="0"/>
    </xf>
    <xf numFmtId="0" fontId="8" fillId="4" borderId="1" xfId="0" applyFont="1" applyFill="1" applyBorder="1" applyProtection="1">
      <protection locked="0"/>
    </xf>
    <xf numFmtId="0" fontId="0" fillId="4" borderId="0" xfId="0" applyFill="1" applyProtection="1">
      <protection locked="0"/>
    </xf>
    <xf numFmtId="0" fontId="1" fillId="0" borderId="5" xfId="0" applyFont="1" applyBorder="1" applyAlignment="1">
      <alignment horizontal="left" vertical="top"/>
    </xf>
    <xf numFmtId="0" fontId="1" fillId="0" borderId="0" xfId="0" applyFont="1" applyAlignment="1">
      <alignment horizontal="left" vertical="top"/>
    </xf>
    <xf numFmtId="0" fontId="9" fillId="0" borderId="0" xfId="0" applyFont="1" applyAlignment="1">
      <alignment vertical="top"/>
    </xf>
    <xf numFmtId="0" fontId="9" fillId="0" borderId="0" xfId="0" applyFont="1"/>
    <xf numFmtId="0" fontId="4" fillId="6" borderId="2" xfId="0" applyFont="1" applyFill="1" applyBorder="1" applyAlignment="1">
      <alignment horizontal="center"/>
    </xf>
    <xf numFmtId="0" fontId="0" fillId="0" borderId="8" xfId="0" applyBorder="1" applyAlignment="1">
      <alignment horizontal="left"/>
    </xf>
    <xf numFmtId="0" fontId="0" fillId="0" borderId="21" xfId="0" applyBorder="1" applyAlignment="1">
      <alignment horizontal="left"/>
    </xf>
    <xf numFmtId="0" fontId="0" fillId="0" borderId="7" xfId="0" applyBorder="1" applyAlignment="1">
      <alignment horizontal="left"/>
    </xf>
    <xf numFmtId="0" fontId="4" fillId="6" borderId="20" xfId="0" applyFont="1" applyFill="1" applyBorder="1" applyAlignment="1">
      <alignment horizontal="center" wrapText="1"/>
    </xf>
    <xf numFmtId="0" fontId="4" fillId="6" borderId="32" xfId="0" applyFont="1" applyFill="1" applyBorder="1" applyAlignment="1">
      <alignment horizontal="center" wrapText="1"/>
    </xf>
    <xf numFmtId="44" fontId="0" fillId="0" borderId="7" xfId="1" applyNumberFormat="1" applyFont="1" applyFill="1" applyBorder="1" applyProtection="1"/>
    <xf numFmtId="44" fontId="0" fillId="0" borderId="11" xfId="1" applyNumberFormat="1" applyFont="1" applyFill="1" applyBorder="1" applyProtection="1"/>
    <xf numFmtId="43" fontId="0" fillId="6" borderId="2" xfId="1" applyFont="1" applyFill="1" applyBorder="1" applyProtection="1"/>
    <xf numFmtId="43" fontId="0" fillId="6" borderId="7" xfId="1" applyFont="1" applyFill="1" applyBorder="1" applyProtection="1"/>
    <xf numFmtId="44" fontId="0" fillId="0" borderId="1" xfId="1" applyNumberFormat="1" applyFont="1" applyFill="1" applyBorder="1" applyProtection="1"/>
    <xf numFmtId="0" fontId="0" fillId="0" borderId="0" xfId="0" applyProtection="1">
      <protection locked="0"/>
    </xf>
    <xf numFmtId="165" fontId="0" fillId="4" borderId="11" xfId="1" applyNumberFormat="1" applyFont="1" applyFill="1" applyBorder="1" applyProtection="1">
      <protection locked="0"/>
    </xf>
    <xf numFmtId="0" fontId="0" fillId="0" borderId="3" xfId="0" applyBorder="1" applyAlignment="1">
      <alignment horizontal="left"/>
    </xf>
    <xf numFmtId="0" fontId="0" fillId="0" borderId="2" xfId="0" applyBorder="1" applyAlignment="1">
      <alignment horizontal="left"/>
    </xf>
    <xf numFmtId="0" fontId="0" fillId="4" borderId="7" xfId="0" applyFill="1" applyBorder="1" applyProtection="1">
      <protection locked="0"/>
    </xf>
    <xf numFmtId="0" fontId="4" fillId="6" borderId="7" xfId="0" applyFont="1" applyFill="1" applyBorder="1" applyAlignment="1">
      <alignment horizontal="center"/>
    </xf>
    <xf numFmtId="0" fontId="4" fillId="6" borderId="11" xfId="0" applyFont="1" applyFill="1" applyBorder="1" applyAlignment="1">
      <alignment horizontal="center"/>
    </xf>
    <xf numFmtId="0" fontId="0" fillId="0" borderId="7" xfId="0" applyBorder="1"/>
    <xf numFmtId="0" fontId="1" fillId="3" borderId="21" xfId="0" applyFont="1" applyFill="1" applyBorder="1"/>
    <xf numFmtId="0" fontId="4" fillId="3" borderId="21" xfId="0" applyFont="1" applyFill="1" applyBorder="1"/>
    <xf numFmtId="44" fontId="4" fillId="3" borderId="7" xfId="0" applyNumberFormat="1" applyFont="1" applyFill="1" applyBorder="1"/>
    <xf numFmtId="44" fontId="4" fillId="3" borderId="7" xfId="2" applyFont="1" applyFill="1" applyBorder="1" applyProtection="1"/>
    <xf numFmtId="0" fontId="0" fillId="6" borderId="21" xfId="0" applyFill="1" applyBorder="1" applyAlignment="1">
      <alignment horizontal="left"/>
    </xf>
    <xf numFmtId="0" fontId="0" fillId="6" borderId="21" xfId="0" applyFill="1" applyBorder="1"/>
    <xf numFmtId="0" fontId="1" fillId="6" borderId="21" xfId="0" applyFont="1" applyFill="1" applyBorder="1" applyAlignment="1">
      <alignment horizontal="left"/>
    </xf>
    <xf numFmtId="0" fontId="4" fillId="6" borderId="1" xfId="0" applyFont="1" applyFill="1" applyBorder="1" applyAlignment="1">
      <alignment horizontal="center"/>
    </xf>
    <xf numFmtId="0" fontId="0" fillId="0" borderId="5" xfId="0" applyBorder="1"/>
    <xf numFmtId="0" fontId="4" fillId="6" borderId="7" xfId="0" applyFont="1" applyFill="1" applyBorder="1" applyAlignment="1">
      <alignment horizontal="center" wrapText="1"/>
    </xf>
    <xf numFmtId="44" fontId="18" fillId="0" borderId="11" xfId="1" applyNumberFormat="1" applyFont="1" applyFill="1" applyBorder="1" applyProtection="1"/>
    <xf numFmtId="44" fontId="18" fillId="8" borderId="11" xfId="1" applyNumberFormat="1" applyFont="1" applyFill="1" applyBorder="1" applyProtection="1"/>
    <xf numFmtId="44" fontId="18" fillId="8" borderId="11" xfId="0" applyNumberFormat="1" applyFont="1" applyFill="1" applyBorder="1"/>
    <xf numFmtId="44" fontId="18" fillId="8" borderId="20" xfId="0" applyNumberFormat="1" applyFont="1" applyFill="1" applyBorder="1"/>
    <xf numFmtId="44" fontId="18" fillId="0" borderId="7" xfId="1" applyNumberFormat="1" applyFont="1" applyFill="1" applyBorder="1" applyProtection="1"/>
    <xf numFmtId="44" fontId="18" fillId="8" borderId="7" xfId="0" applyNumberFormat="1" applyFont="1" applyFill="1" applyBorder="1"/>
    <xf numFmtId="44" fontId="18" fillId="0" borderId="7" xfId="0" applyNumberFormat="1" applyFont="1" applyBorder="1"/>
    <xf numFmtId="2" fontId="0" fillId="0" borderId="0" xfId="0" applyNumberFormat="1"/>
    <xf numFmtId="0" fontId="9" fillId="0" borderId="0" xfId="0" applyFont="1" applyAlignment="1">
      <alignment horizontal="left" vertical="top" wrapText="1"/>
    </xf>
    <xf numFmtId="0" fontId="0" fillId="0" borderId="11" xfId="0" applyBorder="1" applyAlignment="1" applyProtection="1">
      <alignment horizontal="left" vertical="top"/>
      <protection locked="0"/>
    </xf>
    <xf numFmtId="0" fontId="10" fillId="0" borderId="10"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9"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4" xfId="0" applyFont="1" applyBorder="1" applyAlignment="1" applyProtection="1">
      <alignment horizontal="left"/>
      <protection locked="0"/>
    </xf>
    <xf numFmtId="0" fontId="10" fillId="0" borderId="3" xfId="0" applyFont="1" applyBorder="1" applyAlignment="1" applyProtection="1">
      <alignment horizontal="left"/>
      <protection locked="0"/>
    </xf>
    <xf numFmtId="0" fontId="10" fillId="0" borderId="2"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0" fillId="0" borderId="11" xfId="0" applyBorder="1" applyAlignment="1">
      <alignment horizontal="left" vertical="top"/>
    </xf>
    <xf numFmtId="0" fontId="0" fillId="4" borderId="11" xfId="0" applyFill="1" applyBorder="1" applyAlignment="1" applyProtection="1">
      <alignment horizontal="left" vertical="top"/>
      <protection locked="0"/>
    </xf>
    <xf numFmtId="0" fontId="1" fillId="0" borderId="23" xfId="0" applyFont="1" applyBorder="1" applyAlignment="1">
      <alignment horizontal="left" vertical="top"/>
    </xf>
    <xf numFmtId="0" fontId="1" fillId="0" borderId="24" xfId="0" applyFont="1" applyBorder="1" applyAlignment="1">
      <alignment horizontal="left" vertical="top"/>
    </xf>
    <xf numFmtId="0" fontId="1" fillId="0" borderId="25" xfId="0" applyFont="1" applyBorder="1" applyAlignment="1">
      <alignment horizontal="left" vertical="top"/>
    </xf>
    <xf numFmtId="44" fontId="0" fillId="0" borderId="22" xfId="0" applyNumberFormat="1" applyBorder="1" applyAlignment="1">
      <alignment horizontal="left" vertical="top"/>
    </xf>
    <xf numFmtId="0" fontId="0" fillId="0" borderId="22" xfId="0" applyBorder="1" applyAlignment="1">
      <alignment horizontal="left" vertical="top"/>
    </xf>
    <xf numFmtId="0" fontId="9" fillId="0" borderId="0" xfId="0" applyFont="1" applyAlignment="1">
      <alignment horizontal="left" vertical="top"/>
    </xf>
    <xf numFmtId="0" fontId="0" fillId="3" borderId="11" xfId="0" applyFill="1" applyBorder="1" applyAlignment="1">
      <alignment horizontal="left" vertical="top"/>
    </xf>
    <xf numFmtId="0" fontId="1" fillId="2" borderId="10"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0" xfId="0" applyFont="1" applyAlignment="1">
      <alignment horizontal="center" vertical="top"/>
    </xf>
    <xf numFmtId="0" fontId="5" fillId="0" borderId="0" xfId="0" applyFont="1" applyAlignment="1">
      <alignment horizontal="left" vertical="top"/>
    </xf>
    <xf numFmtId="0" fontId="1" fillId="3" borderId="11" xfId="0" applyFont="1" applyFill="1" applyBorder="1" applyAlignment="1">
      <alignment horizontal="left" vertical="top"/>
    </xf>
    <xf numFmtId="14" fontId="0" fillId="0" borderId="5" xfId="0" applyNumberFormat="1" applyBorder="1" applyAlignment="1">
      <alignment horizontal="left" vertical="top"/>
    </xf>
    <xf numFmtId="0" fontId="0" fillId="0" borderId="0" xfId="0" applyAlignment="1">
      <alignment horizontal="left" vertical="top"/>
    </xf>
    <xf numFmtId="0" fontId="0" fillId="4" borderId="8" xfId="0" applyFill="1" applyBorder="1" applyAlignment="1" applyProtection="1">
      <alignment horizontal="left" vertical="top"/>
      <protection locked="0"/>
    </xf>
    <xf numFmtId="0" fontId="0" fillId="4" borderId="21" xfId="0" applyFill="1" applyBorder="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3" borderId="8" xfId="0" applyFill="1" applyBorder="1" applyAlignment="1">
      <alignment horizontal="left" vertical="top"/>
    </xf>
    <xf numFmtId="0" fontId="0" fillId="3" borderId="21" xfId="0" applyFill="1" applyBorder="1" applyAlignment="1">
      <alignment horizontal="left" vertical="top"/>
    </xf>
    <xf numFmtId="0" fontId="0" fillId="3" borderId="7" xfId="0" applyFill="1" applyBorder="1" applyAlignment="1">
      <alignment horizontal="left" vertical="top"/>
    </xf>
    <xf numFmtId="0" fontId="1" fillId="0" borderId="5" xfId="0" applyFont="1" applyBorder="1" applyAlignment="1">
      <alignment horizontal="left"/>
    </xf>
    <xf numFmtId="0" fontId="1" fillId="0" borderId="4" xfId="0" applyFont="1" applyBorder="1" applyAlignment="1">
      <alignment horizontal="left"/>
    </xf>
    <xf numFmtId="0" fontId="1" fillId="0" borderId="8" xfId="0" applyFont="1" applyBorder="1" applyAlignment="1">
      <alignment horizontal="left"/>
    </xf>
    <xf numFmtId="0" fontId="1" fillId="0" borderId="7" xfId="0" applyFont="1" applyBorder="1" applyAlignment="1">
      <alignment horizontal="left"/>
    </xf>
    <xf numFmtId="0" fontId="0" fillId="0" borderId="8" xfId="0" applyBorder="1" applyAlignment="1">
      <alignment horizontal="left"/>
    </xf>
    <xf numFmtId="0" fontId="0" fillId="0" borderId="21" xfId="0" applyBorder="1" applyAlignment="1">
      <alignment horizontal="left"/>
    </xf>
    <xf numFmtId="0" fontId="0" fillId="0" borderId="7" xfId="0" applyBorder="1" applyAlignment="1">
      <alignment horizontal="left"/>
    </xf>
    <xf numFmtId="0" fontId="0" fillId="2" borderId="0" xfId="0" applyFill="1" applyAlignment="1">
      <alignment horizontal="center"/>
    </xf>
    <xf numFmtId="0" fontId="0" fillId="0" borderId="19" xfId="0" quotePrefix="1" applyBorder="1" applyAlignment="1" applyProtection="1">
      <alignment horizontal="left" vertical="top" wrapText="1"/>
      <protection locked="0"/>
    </xf>
    <xf numFmtId="0" fontId="0" fillId="0" borderId="18" xfId="0" quotePrefix="1" applyBorder="1" applyAlignment="1" applyProtection="1">
      <alignment horizontal="left" vertical="top" wrapText="1"/>
      <protection locked="0"/>
    </xf>
    <xf numFmtId="0" fontId="0" fillId="0" borderId="17" xfId="0" quotePrefix="1" applyBorder="1" applyAlignment="1" applyProtection="1">
      <alignment horizontal="left" vertical="top" wrapText="1"/>
      <protection locked="0"/>
    </xf>
    <xf numFmtId="0" fontId="0" fillId="0" borderId="16" xfId="0" quotePrefix="1" applyBorder="1" applyAlignment="1" applyProtection="1">
      <alignment horizontal="left" vertical="top" wrapText="1"/>
      <protection locked="0"/>
    </xf>
    <xf numFmtId="0" fontId="0" fillId="0" borderId="0" xfId="0" quotePrefix="1" applyAlignment="1" applyProtection="1">
      <alignment horizontal="left" vertical="top" wrapText="1"/>
      <protection locked="0"/>
    </xf>
    <xf numFmtId="0" fontId="0" fillId="0" borderId="15" xfId="0" quotePrefix="1" applyBorder="1" applyAlignment="1" applyProtection="1">
      <alignment horizontal="left" vertical="top" wrapText="1"/>
      <protection locked="0"/>
    </xf>
    <xf numFmtId="0" fontId="0" fillId="0" borderId="14" xfId="0" quotePrefix="1" applyBorder="1" applyAlignment="1" applyProtection="1">
      <alignment horizontal="left" vertical="top" wrapText="1"/>
      <protection locked="0"/>
    </xf>
    <xf numFmtId="0" fontId="0" fillId="0" borderId="13" xfId="0" quotePrefix="1" applyBorder="1" applyAlignment="1" applyProtection="1">
      <alignment horizontal="left" vertical="top" wrapText="1"/>
      <protection locked="0"/>
    </xf>
    <xf numFmtId="0" fontId="0" fillId="0" borderId="12" xfId="0" quotePrefix="1" applyBorder="1" applyAlignment="1" applyProtection="1">
      <alignment horizontal="left" vertical="top" wrapText="1"/>
      <protection locked="0"/>
    </xf>
    <xf numFmtId="0" fontId="4" fillId="6" borderId="1" xfId="0" applyFont="1" applyFill="1" applyBorder="1" applyAlignment="1">
      <alignment horizontal="center" wrapText="1"/>
    </xf>
    <xf numFmtId="0" fontId="4" fillId="6" borderId="20" xfId="0" applyFont="1" applyFill="1" applyBorder="1" applyAlignment="1">
      <alignment horizontal="center" wrapText="1"/>
    </xf>
    <xf numFmtId="0" fontId="1" fillId="3" borderId="8" xfId="0" applyFont="1" applyFill="1" applyBorder="1" applyAlignment="1">
      <alignment horizontal="left"/>
    </xf>
    <xf numFmtId="0" fontId="1" fillId="3" borderId="21" xfId="0" applyFont="1" applyFill="1" applyBorder="1" applyAlignment="1">
      <alignment horizontal="left"/>
    </xf>
    <xf numFmtId="0" fontId="5" fillId="6" borderId="0" xfId="0" applyFont="1" applyFill="1" applyAlignment="1">
      <alignment horizontal="left"/>
    </xf>
    <xf numFmtId="0" fontId="4" fillId="6" borderId="4" xfId="0" applyFont="1" applyFill="1" applyBorder="1" applyAlignment="1">
      <alignment horizontal="center" wrapText="1"/>
    </xf>
    <xf numFmtId="0" fontId="4" fillId="6" borderId="32" xfId="0" applyFont="1" applyFill="1" applyBorder="1" applyAlignment="1">
      <alignment horizontal="center" wrapText="1"/>
    </xf>
    <xf numFmtId="0" fontId="1" fillId="3" borderId="7" xfId="0" applyFont="1" applyFill="1" applyBorder="1" applyAlignment="1">
      <alignment horizontal="left"/>
    </xf>
    <xf numFmtId="0" fontId="1" fillId="3" borderId="3" xfId="0" applyFont="1" applyFill="1" applyBorder="1" applyAlignment="1">
      <alignment horizontal="left"/>
    </xf>
    <xf numFmtId="0" fontId="1" fillId="3" borderId="2" xfId="0" applyFont="1" applyFill="1" applyBorder="1" applyAlignment="1">
      <alignment horizontal="left"/>
    </xf>
    <xf numFmtId="0" fontId="4" fillId="6" borderId="0" xfId="0" applyFont="1" applyFill="1" applyAlignment="1">
      <alignment horizontal="center" wrapText="1"/>
    </xf>
    <xf numFmtId="0" fontId="4" fillId="2" borderId="11" xfId="0" applyFont="1" applyFill="1" applyBorder="1" applyAlignment="1">
      <alignment horizontal="left"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0" borderId="10" xfId="0"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0" xfId="0" applyBorder="1" applyProtection="1">
      <protection locked="0"/>
    </xf>
    <xf numFmtId="0" fontId="0" fillId="0" borderId="31"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0" fontId="4" fillId="0" borderId="0" xfId="0" applyFont="1" applyAlignment="1">
      <alignment horizontal="left" vertical="center"/>
    </xf>
    <xf numFmtId="0" fontId="6" fillId="5" borderId="0" xfId="0" applyFont="1" applyFill="1" applyAlignment="1" applyProtection="1">
      <alignment horizontal="center"/>
      <protection locked="0"/>
    </xf>
    <xf numFmtId="0" fontId="6" fillId="5" borderId="0" xfId="0" applyFont="1" applyFill="1" applyAlignment="1">
      <alignment horizontal="center"/>
    </xf>
    <xf numFmtId="0" fontId="0" fillId="0" borderId="0" xfId="0" applyAlignment="1">
      <alignment horizontal="left" vertical="top" wrapText="1"/>
    </xf>
    <xf numFmtId="0" fontId="0" fillId="0" borderId="19"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5" fillId="5" borderId="3" xfId="0" applyFont="1" applyFill="1" applyBorder="1" applyAlignment="1">
      <alignment horizontal="left" indent="6"/>
    </xf>
    <xf numFmtId="0" fontId="5" fillId="5" borderId="2" xfId="0" applyFont="1" applyFill="1" applyBorder="1" applyAlignment="1">
      <alignment horizontal="left" indent="6"/>
    </xf>
    <xf numFmtId="0" fontId="1" fillId="0" borderId="3" xfId="0" applyFont="1" applyBorder="1" applyAlignment="1">
      <alignment horizontal="left"/>
    </xf>
    <xf numFmtId="0" fontId="1" fillId="0" borderId="1" xfId="0" applyFont="1" applyBorder="1" applyAlignment="1">
      <alignment horizontal="left"/>
    </xf>
    <xf numFmtId="0" fontId="1" fillId="0" borderId="8" xfId="0" applyFont="1" applyBorder="1" applyAlignment="1">
      <alignment horizontal="left" wrapText="1"/>
    </xf>
    <xf numFmtId="0" fontId="1" fillId="0" borderId="7" xfId="0" applyFont="1" applyBorder="1" applyAlignment="1">
      <alignment horizontal="left" wrapText="1"/>
    </xf>
    <xf numFmtId="0" fontId="4" fillId="6" borderId="2" xfId="0" applyFont="1" applyFill="1" applyBorder="1" applyAlignment="1">
      <alignment horizontal="center" wrapText="1"/>
    </xf>
    <xf numFmtId="0" fontId="4" fillId="6" borderId="2" xfId="0" applyFont="1" applyFill="1" applyBorder="1" applyAlignment="1">
      <alignment horizontal="center"/>
    </xf>
    <xf numFmtId="43" fontId="3" fillId="4" borderId="8" xfId="1" applyFont="1" applyFill="1" applyBorder="1" applyAlignment="1" applyProtection="1">
      <alignment horizontal="left"/>
    </xf>
    <xf numFmtId="43" fontId="3" fillId="4" borderId="21" xfId="1" applyFont="1" applyFill="1" applyBorder="1" applyAlignment="1" applyProtection="1">
      <alignment horizontal="left"/>
    </xf>
    <xf numFmtId="43" fontId="3" fillId="4" borderId="7" xfId="1" applyFont="1" applyFill="1" applyBorder="1" applyAlignment="1" applyProtection="1">
      <alignment horizontal="left"/>
    </xf>
  </cellXfs>
  <cellStyles count="7">
    <cellStyle name="Komma" xfId="1" builtinId="3"/>
    <cellStyle name="Procent 2" xfId="3" xr:uid="{00000000-0005-0000-0000-000001000000}"/>
    <cellStyle name="Standaard" xfId="0" builtinId="0"/>
    <cellStyle name="Standaard 2" xfId="4" xr:uid="{00000000-0005-0000-0000-000003000000}"/>
    <cellStyle name="Standaard 3" xfId="5" xr:uid="{00000000-0005-0000-0000-000004000000}"/>
    <cellStyle name="Valuta" xfId="2" builtinId="4"/>
    <cellStyle name="Valuta 2" xfId="6" xr:uid="{00000000-0005-0000-0000-000006000000}"/>
  </cellStyles>
  <dxfs count="0"/>
  <tableStyles count="0" defaultTableStyle="TableStyleMedium2" defaultPivotStyle="PivotStyleLight16"/>
  <colors>
    <mruColors>
      <color rgb="FFF3F5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O40"/>
  <sheetViews>
    <sheetView tabSelected="1" zoomScale="130" zoomScaleNormal="130" zoomScaleSheetLayoutView="110" workbookViewId="0">
      <selection activeCell="K22" sqref="K22"/>
    </sheetView>
  </sheetViews>
  <sheetFormatPr defaultColWidth="8.88671875" defaultRowHeight="10.199999999999999" x14ac:dyDescent="0.2"/>
  <cols>
    <col min="1" max="7" width="8.88671875" style="56"/>
    <col min="8" max="8" width="48.44140625" style="56" customWidth="1"/>
    <col min="9" max="9" width="13.5546875" style="56" customWidth="1"/>
    <col min="10" max="16384" width="8.88671875" style="56"/>
  </cols>
  <sheetData>
    <row r="1" spans="1:15" ht="15" customHeight="1" x14ac:dyDescent="0.2">
      <c r="A1" s="94" t="s">
        <v>94</v>
      </c>
      <c r="B1" s="94"/>
      <c r="C1" s="94"/>
      <c r="D1" s="94"/>
      <c r="E1" s="94"/>
      <c r="F1" s="94"/>
      <c r="G1" s="94"/>
      <c r="H1" s="94"/>
      <c r="I1" s="94"/>
      <c r="J1" s="55"/>
      <c r="K1" s="55"/>
      <c r="L1" s="55"/>
      <c r="M1" s="55"/>
      <c r="N1" s="55"/>
      <c r="O1" s="55"/>
    </row>
    <row r="2" spans="1:15" x14ac:dyDescent="0.2">
      <c r="A2" s="94"/>
      <c r="B2" s="94"/>
      <c r="C2" s="94"/>
      <c r="D2" s="94"/>
      <c r="E2" s="94"/>
      <c r="F2" s="94"/>
      <c r="G2" s="94"/>
      <c r="H2" s="94"/>
      <c r="I2" s="94"/>
      <c r="J2" s="55"/>
      <c r="K2" s="55"/>
      <c r="L2" s="55"/>
      <c r="M2" s="55"/>
      <c r="N2" s="55"/>
      <c r="O2" s="55"/>
    </row>
    <row r="3" spans="1:15" x14ac:dyDescent="0.2">
      <c r="A3" s="94"/>
      <c r="B3" s="94"/>
      <c r="C3" s="94"/>
      <c r="D3" s="94"/>
      <c r="E3" s="94"/>
      <c r="F3" s="94"/>
      <c r="G3" s="94"/>
      <c r="H3" s="94"/>
      <c r="I3" s="94"/>
      <c r="J3" s="55"/>
      <c r="K3" s="55"/>
      <c r="L3" s="55"/>
      <c r="M3" s="55"/>
      <c r="N3" s="55"/>
      <c r="O3" s="55"/>
    </row>
    <row r="4" spans="1:15" x14ac:dyDescent="0.2">
      <c r="A4" s="94"/>
      <c r="B4" s="94"/>
      <c r="C4" s="94"/>
      <c r="D4" s="94"/>
      <c r="E4" s="94"/>
      <c r="F4" s="94"/>
      <c r="G4" s="94"/>
      <c r="H4" s="94"/>
      <c r="I4" s="94"/>
      <c r="J4" s="55"/>
      <c r="K4" s="55"/>
      <c r="L4" s="55"/>
      <c r="M4" s="55"/>
      <c r="N4" s="55"/>
      <c r="O4" s="55"/>
    </row>
    <row r="5" spans="1:15" x14ac:dyDescent="0.2">
      <c r="A5" s="94"/>
      <c r="B5" s="94"/>
      <c r="C5" s="94"/>
      <c r="D5" s="94"/>
      <c r="E5" s="94"/>
      <c r="F5" s="94"/>
      <c r="G5" s="94"/>
      <c r="H5" s="94"/>
      <c r="I5" s="94"/>
      <c r="J5" s="55"/>
      <c r="K5" s="55"/>
      <c r="L5" s="55"/>
      <c r="M5" s="55"/>
      <c r="N5" s="55"/>
      <c r="O5" s="55"/>
    </row>
    <row r="6" spans="1:15" x14ac:dyDescent="0.2">
      <c r="A6" s="94"/>
      <c r="B6" s="94"/>
      <c r="C6" s="94"/>
      <c r="D6" s="94"/>
      <c r="E6" s="94"/>
      <c r="F6" s="94"/>
      <c r="G6" s="94"/>
      <c r="H6" s="94"/>
      <c r="I6" s="94"/>
      <c r="J6" s="55"/>
      <c r="K6" s="55"/>
      <c r="L6" s="55"/>
      <c r="M6" s="55"/>
      <c r="N6" s="55"/>
      <c r="O6" s="55"/>
    </row>
    <row r="7" spans="1:15" x14ac:dyDescent="0.2">
      <c r="A7" s="94"/>
      <c r="B7" s="94"/>
      <c r="C7" s="94"/>
      <c r="D7" s="94"/>
      <c r="E7" s="94"/>
      <c r="F7" s="94"/>
      <c r="G7" s="94"/>
      <c r="H7" s="94"/>
      <c r="I7" s="94"/>
      <c r="J7" s="55"/>
      <c r="K7" s="55"/>
      <c r="L7" s="55"/>
      <c r="M7" s="55"/>
      <c r="N7" s="55"/>
      <c r="O7" s="55"/>
    </row>
    <row r="8" spans="1:15" x14ac:dyDescent="0.2">
      <c r="A8" s="94"/>
      <c r="B8" s="94"/>
      <c r="C8" s="94"/>
      <c r="D8" s="94"/>
      <c r="E8" s="94"/>
      <c r="F8" s="94"/>
      <c r="G8" s="94"/>
      <c r="H8" s="94"/>
      <c r="I8" s="94"/>
      <c r="J8" s="55"/>
      <c r="K8" s="55"/>
      <c r="L8" s="55"/>
      <c r="M8" s="55"/>
      <c r="N8" s="55"/>
      <c r="O8" s="55"/>
    </row>
    <row r="9" spans="1:15" x14ac:dyDescent="0.2">
      <c r="A9" s="94"/>
      <c r="B9" s="94"/>
      <c r="C9" s="94"/>
      <c r="D9" s="94"/>
      <c r="E9" s="94"/>
      <c r="F9" s="94"/>
      <c r="G9" s="94"/>
      <c r="H9" s="94"/>
      <c r="I9" s="94"/>
      <c r="J9" s="55"/>
      <c r="K9" s="55"/>
      <c r="L9" s="55"/>
      <c r="M9" s="55"/>
      <c r="N9" s="55"/>
      <c r="O9" s="55"/>
    </row>
    <row r="10" spans="1:15" x14ac:dyDescent="0.2">
      <c r="A10" s="94"/>
      <c r="B10" s="94"/>
      <c r="C10" s="94"/>
      <c r="D10" s="94"/>
      <c r="E10" s="94"/>
      <c r="F10" s="94"/>
      <c r="G10" s="94"/>
      <c r="H10" s="94"/>
      <c r="I10" s="94"/>
      <c r="J10" s="55"/>
      <c r="K10" s="55"/>
      <c r="L10" s="55"/>
      <c r="M10" s="55"/>
      <c r="N10" s="55"/>
      <c r="O10" s="55"/>
    </row>
    <row r="11" spans="1:15" x14ac:dyDescent="0.2">
      <c r="A11" s="94"/>
      <c r="B11" s="94"/>
      <c r="C11" s="94"/>
      <c r="D11" s="94"/>
      <c r="E11" s="94"/>
      <c r="F11" s="94"/>
      <c r="G11" s="94"/>
      <c r="H11" s="94"/>
      <c r="I11" s="94"/>
      <c r="J11" s="55"/>
      <c r="K11" s="55"/>
      <c r="L11" s="55"/>
      <c r="M11" s="55"/>
      <c r="N11" s="55"/>
      <c r="O11" s="55"/>
    </row>
    <row r="12" spans="1:15" x14ac:dyDescent="0.2">
      <c r="A12" s="94"/>
      <c r="B12" s="94"/>
      <c r="C12" s="94"/>
      <c r="D12" s="94"/>
      <c r="E12" s="94"/>
      <c r="F12" s="94"/>
      <c r="G12" s="94"/>
      <c r="H12" s="94"/>
      <c r="I12" s="94"/>
      <c r="J12" s="55"/>
      <c r="K12" s="55"/>
      <c r="L12" s="55"/>
      <c r="M12" s="55"/>
      <c r="N12" s="55"/>
      <c r="O12" s="55"/>
    </row>
    <row r="13" spans="1:15" x14ac:dyDescent="0.2">
      <c r="A13" s="94"/>
      <c r="B13" s="94"/>
      <c r="C13" s="94"/>
      <c r="D13" s="94"/>
      <c r="E13" s="94"/>
      <c r="F13" s="94"/>
      <c r="G13" s="94"/>
      <c r="H13" s="94"/>
      <c r="I13" s="94"/>
      <c r="J13" s="55"/>
      <c r="K13" s="55"/>
      <c r="L13" s="55"/>
      <c r="M13" s="55"/>
      <c r="N13" s="55"/>
      <c r="O13" s="55"/>
    </row>
    <row r="14" spans="1:15" x14ac:dyDescent="0.2">
      <c r="A14" s="94"/>
      <c r="B14" s="94"/>
      <c r="C14" s="94"/>
      <c r="D14" s="94"/>
      <c r="E14" s="94"/>
      <c r="F14" s="94"/>
      <c r="G14" s="94"/>
      <c r="H14" s="94"/>
      <c r="I14" s="94"/>
      <c r="J14" s="55"/>
      <c r="K14" s="55"/>
      <c r="L14" s="55"/>
      <c r="M14" s="55"/>
      <c r="N14" s="55"/>
      <c r="O14" s="55"/>
    </row>
    <row r="15" spans="1:15" x14ac:dyDescent="0.2">
      <c r="A15" s="94"/>
      <c r="B15" s="94"/>
      <c r="C15" s="94"/>
      <c r="D15" s="94"/>
      <c r="E15" s="94"/>
      <c r="F15" s="94"/>
      <c r="G15" s="94"/>
      <c r="H15" s="94"/>
      <c r="I15" s="94"/>
      <c r="J15" s="55"/>
      <c r="K15" s="55"/>
      <c r="L15" s="55"/>
      <c r="M15" s="55"/>
      <c r="N15" s="55"/>
      <c r="O15" s="55"/>
    </row>
    <row r="16" spans="1:15" x14ac:dyDescent="0.2">
      <c r="A16" s="94"/>
      <c r="B16" s="94"/>
      <c r="C16" s="94"/>
      <c r="D16" s="94"/>
      <c r="E16" s="94"/>
      <c r="F16" s="94"/>
      <c r="G16" s="94"/>
      <c r="H16" s="94"/>
      <c r="I16" s="94"/>
      <c r="J16" s="55"/>
      <c r="K16" s="55"/>
      <c r="L16" s="55"/>
      <c r="M16" s="55"/>
      <c r="N16" s="55"/>
      <c r="O16" s="55"/>
    </row>
    <row r="17" spans="1:15" x14ac:dyDescent="0.2">
      <c r="A17" s="94"/>
      <c r="B17" s="94"/>
      <c r="C17" s="94"/>
      <c r="D17" s="94"/>
      <c r="E17" s="94"/>
      <c r="F17" s="94"/>
      <c r="G17" s="94"/>
      <c r="H17" s="94"/>
      <c r="I17" s="94"/>
      <c r="J17" s="55"/>
      <c r="K17" s="55"/>
      <c r="L17" s="55"/>
      <c r="M17" s="55"/>
      <c r="N17" s="55"/>
      <c r="O17" s="55"/>
    </row>
    <row r="18" spans="1:15" x14ac:dyDescent="0.2">
      <c r="A18" s="94"/>
      <c r="B18" s="94"/>
      <c r="C18" s="94"/>
      <c r="D18" s="94"/>
      <c r="E18" s="94"/>
      <c r="F18" s="94"/>
      <c r="G18" s="94"/>
      <c r="H18" s="94"/>
      <c r="I18" s="94"/>
      <c r="J18" s="55"/>
      <c r="K18" s="55"/>
      <c r="L18" s="55"/>
      <c r="M18" s="55"/>
      <c r="N18" s="55"/>
      <c r="O18" s="55"/>
    </row>
    <row r="19" spans="1:15" x14ac:dyDescent="0.2">
      <c r="A19" s="94"/>
      <c r="B19" s="94"/>
      <c r="C19" s="94"/>
      <c r="D19" s="94"/>
      <c r="E19" s="94"/>
      <c r="F19" s="94"/>
      <c r="G19" s="94"/>
      <c r="H19" s="94"/>
      <c r="I19" s="94"/>
      <c r="J19" s="55"/>
      <c r="K19" s="55"/>
      <c r="L19" s="55"/>
      <c r="M19" s="55"/>
      <c r="N19" s="55"/>
      <c r="O19" s="55"/>
    </row>
    <row r="20" spans="1:15" x14ac:dyDescent="0.2">
      <c r="A20" s="94"/>
      <c r="B20" s="94"/>
      <c r="C20" s="94"/>
      <c r="D20" s="94"/>
      <c r="E20" s="94"/>
      <c r="F20" s="94"/>
      <c r="G20" s="94"/>
      <c r="H20" s="94"/>
      <c r="I20" s="94"/>
      <c r="J20" s="55"/>
      <c r="K20" s="55"/>
      <c r="L20" s="55"/>
      <c r="M20" s="55"/>
      <c r="N20" s="55"/>
      <c r="O20" s="55"/>
    </row>
    <row r="21" spans="1:15" x14ac:dyDescent="0.2">
      <c r="A21" s="94"/>
      <c r="B21" s="94"/>
      <c r="C21" s="94"/>
      <c r="D21" s="94"/>
      <c r="E21" s="94"/>
      <c r="F21" s="94"/>
      <c r="G21" s="94"/>
      <c r="H21" s="94"/>
      <c r="I21" s="94"/>
      <c r="J21" s="55"/>
      <c r="K21" s="55"/>
      <c r="L21" s="55"/>
      <c r="M21" s="55"/>
      <c r="N21" s="55"/>
      <c r="O21" s="55"/>
    </row>
    <row r="22" spans="1:15" ht="75.75" customHeight="1" x14ac:dyDescent="0.2">
      <c r="A22" s="94"/>
      <c r="B22" s="94"/>
      <c r="C22" s="94"/>
      <c r="D22" s="94"/>
      <c r="E22" s="94"/>
      <c r="F22" s="94"/>
      <c r="G22" s="94"/>
      <c r="H22" s="94"/>
      <c r="I22" s="94"/>
      <c r="J22" s="55"/>
      <c r="K22" s="55"/>
      <c r="L22" s="55"/>
      <c r="M22" s="55"/>
      <c r="N22" s="55"/>
      <c r="O22" s="55"/>
    </row>
    <row r="23" spans="1:15" ht="58.5" customHeight="1" x14ac:dyDescent="0.2">
      <c r="A23" s="94"/>
      <c r="B23" s="94"/>
      <c r="C23" s="94"/>
      <c r="D23" s="94"/>
      <c r="E23" s="94"/>
      <c r="F23" s="94"/>
      <c r="G23" s="94"/>
      <c r="H23" s="94"/>
      <c r="I23" s="94"/>
      <c r="J23" s="55"/>
      <c r="K23" s="55"/>
      <c r="L23" s="55"/>
      <c r="M23" s="55"/>
      <c r="N23" s="55"/>
      <c r="O23" s="55"/>
    </row>
    <row r="24" spans="1:15" ht="41.4" customHeight="1" x14ac:dyDescent="0.2">
      <c r="A24" s="94"/>
      <c r="B24" s="94"/>
      <c r="C24" s="94"/>
      <c r="D24" s="94"/>
      <c r="E24" s="94"/>
      <c r="F24" s="94"/>
      <c r="G24" s="94"/>
      <c r="H24" s="94"/>
      <c r="I24" s="94"/>
      <c r="J24" s="55"/>
      <c r="K24" s="55"/>
      <c r="L24" s="55"/>
      <c r="M24" s="55"/>
      <c r="N24" s="55"/>
      <c r="O24" s="55"/>
    </row>
    <row r="25" spans="1:15" ht="37.200000000000003" customHeight="1" x14ac:dyDescent="0.2">
      <c r="A25" s="94"/>
      <c r="B25" s="94"/>
      <c r="C25" s="94"/>
      <c r="D25" s="94"/>
      <c r="E25" s="94"/>
      <c r="F25" s="94"/>
      <c r="G25" s="94"/>
      <c r="H25" s="94"/>
      <c r="I25" s="94"/>
      <c r="J25" s="55"/>
      <c r="K25" s="55"/>
      <c r="L25" s="55"/>
      <c r="M25" s="55"/>
      <c r="N25" s="55"/>
      <c r="O25" s="55"/>
    </row>
    <row r="26" spans="1:15" ht="27" customHeight="1" x14ac:dyDescent="0.2">
      <c r="A26" s="94"/>
      <c r="B26" s="94"/>
      <c r="C26" s="94"/>
      <c r="D26" s="94"/>
      <c r="E26" s="94"/>
      <c r="F26" s="94"/>
      <c r="G26" s="94"/>
      <c r="H26" s="94"/>
      <c r="I26" s="94"/>
      <c r="J26" s="55"/>
      <c r="K26" s="55"/>
      <c r="L26" s="55"/>
      <c r="M26" s="55"/>
      <c r="N26" s="55"/>
      <c r="O26" s="55"/>
    </row>
    <row r="27" spans="1:15" ht="33.75" customHeight="1" x14ac:dyDescent="0.2">
      <c r="A27" s="94"/>
      <c r="B27" s="94"/>
      <c r="C27" s="94"/>
      <c r="D27" s="94"/>
      <c r="E27" s="94"/>
      <c r="F27" s="94"/>
      <c r="G27" s="94"/>
      <c r="H27" s="94"/>
      <c r="I27" s="94"/>
      <c r="J27" s="55"/>
      <c r="K27" s="55"/>
      <c r="L27" s="55"/>
      <c r="M27" s="55"/>
      <c r="N27" s="55"/>
      <c r="O27" s="55"/>
    </row>
    <row r="28" spans="1:15" ht="84" customHeight="1" x14ac:dyDescent="0.2">
      <c r="A28" s="94"/>
      <c r="B28" s="94"/>
      <c r="C28" s="94"/>
      <c r="D28" s="94"/>
      <c r="E28" s="94"/>
      <c r="F28" s="94"/>
      <c r="G28" s="94"/>
      <c r="H28" s="94"/>
      <c r="I28" s="94"/>
      <c r="J28" s="55"/>
      <c r="K28" s="55"/>
      <c r="L28" s="55"/>
      <c r="M28" s="55"/>
      <c r="N28" s="55"/>
      <c r="O28" s="55"/>
    </row>
    <row r="29" spans="1:15" ht="75" customHeight="1" x14ac:dyDescent="0.2">
      <c r="A29" s="94"/>
      <c r="B29" s="94"/>
      <c r="C29" s="94"/>
      <c r="D29" s="94"/>
      <c r="E29" s="94"/>
      <c r="F29" s="94"/>
      <c r="G29" s="94"/>
      <c r="H29" s="94"/>
      <c r="I29" s="94"/>
      <c r="J29" s="55"/>
      <c r="K29" s="55"/>
      <c r="L29" s="55"/>
      <c r="M29" s="55"/>
      <c r="N29" s="55"/>
      <c r="O29" s="55"/>
    </row>
    <row r="30" spans="1:15" x14ac:dyDescent="0.2">
      <c r="A30" s="55"/>
      <c r="B30" s="55"/>
      <c r="C30" s="55"/>
      <c r="D30" s="55"/>
      <c r="E30" s="55"/>
      <c r="F30" s="55"/>
      <c r="G30" s="55"/>
      <c r="H30" s="55"/>
      <c r="I30" s="55"/>
      <c r="J30" s="55"/>
      <c r="K30" s="55"/>
      <c r="L30" s="55"/>
      <c r="M30" s="55"/>
      <c r="N30" s="55"/>
      <c r="O30" s="55"/>
    </row>
    <row r="31" spans="1:15" x14ac:dyDescent="0.2">
      <c r="A31" s="55"/>
      <c r="B31" s="55"/>
      <c r="C31" s="55"/>
      <c r="D31" s="55"/>
      <c r="E31" s="55"/>
      <c r="F31" s="55"/>
      <c r="G31" s="55"/>
      <c r="H31" s="55"/>
      <c r="I31" s="55"/>
      <c r="J31" s="55"/>
      <c r="K31" s="55"/>
      <c r="L31" s="55"/>
      <c r="M31" s="55"/>
      <c r="N31" s="55"/>
      <c r="O31" s="55"/>
    </row>
    <row r="32" spans="1:15" x14ac:dyDescent="0.2">
      <c r="A32" s="55"/>
      <c r="B32" s="55"/>
      <c r="C32" s="55"/>
      <c r="D32" s="55"/>
      <c r="E32" s="55"/>
      <c r="F32" s="55"/>
      <c r="G32" s="55"/>
      <c r="H32" s="55"/>
      <c r="I32" s="55"/>
      <c r="J32" s="55"/>
      <c r="K32" s="55"/>
      <c r="L32" s="55"/>
      <c r="M32" s="55"/>
      <c r="N32" s="55"/>
      <c r="O32" s="55"/>
    </row>
    <row r="33" spans="1:15" x14ac:dyDescent="0.2">
      <c r="A33" s="55"/>
      <c r="B33" s="55"/>
      <c r="C33" s="55"/>
      <c r="D33" s="55"/>
      <c r="E33" s="55"/>
      <c r="F33" s="55"/>
      <c r="G33" s="55"/>
      <c r="H33" s="55"/>
      <c r="I33" s="55"/>
      <c r="J33" s="55"/>
      <c r="K33" s="55"/>
      <c r="L33" s="55"/>
      <c r="M33" s="55"/>
      <c r="N33" s="55"/>
      <c r="O33" s="55"/>
    </row>
    <row r="34" spans="1:15" x14ac:dyDescent="0.2">
      <c r="A34" s="55"/>
      <c r="B34" s="55"/>
      <c r="C34" s="55"/>
      <c r="D34" s="55"/>
      <c r="E34" s="55"/>
      <c r="F34" s="55"/>
      <c r="G34" s="55"/>
      <c r="H34" s="55"/>
      <c r="I34" s="55"/>
      <c r="J34" s="55"/>
      <c r="K34" s="55"/>
      <c r="L34" s="55"/>
      <c r="M34" s="55"/>
      <c r="N34" s="55"/>
      <c r="O34" s="55"/>
    </row>
    <row r="35" spans="1:15" x14ac:dyDescent="0.2">
      <c r="A35" s="55"/>
      <c r="B35" s="55"/>
      <c r="C35" s="55"/>
      <c r="D35" s="55"/>
      <c r="E35" s="55"/>
      <c r="F35" s="55"/>
      <c r="G35" s="55"/>
      <c r="H35" s="55"/>
      <c r="I35" s="55"/>
      <c r="J35" s="55"/>
      <c r="K35" s="55"/>
      <c r="L35" s="55"/>
      <c r="M35" s="55"/>
      <c r="N35" s="55"/>
      <c r="O35" s="55"/>
    </row>
    <row r="36" spans="1:15" x14ac:dyDescent="0.2">
      <c r="A36" s="55"/>
      <c r="B36" s="55"/>
      <c r="C36" s="55"/>
      <c r="D36" s="55"/>
      <c r="E36" s="55"/>
      <c r="F36" s="55"/>
      <c r="G36" s="55"/>
      <c r="H36" s="55"/>
      <c r="I36" s="55"/>
      <c r="J36" s="55"/>
      <c r="K36" s="55"/>
      <c r="L36" s="55"/>
      <c r="M36" s="55"/>
      <c r="N36" s="55"/>
      <c r="O36" s="55"/>
    </row>
    <row r="37" spans="1:15" x14ac:dyDescent="0.2">
      <c r="A37" s="55"/>
      <c r="B37" s="55"/>
      <c r="C37" s="55"/>
      <c r="D37" s="55"/>
      <c r="E37" s="55"/>
      <c r="F37" s="55"/>
      <c r="G37" s="55"/>
      <c r="H37" s="55"/>
      <c r="I37" s="55"/>
      <c r="J37" s="55"/>
      <c r="K37" s="55"/>
      <c r="L37" s="55"/>
      <c r="M37" s="55"/>
      <c r="N37" s="55"/>
      <c r="O37" s="55"/>
    </row>
    <row r="38" spans="1:15" x14ac:dyDescent="0.2">
      <c r="A38" s="55"/>
      <c r="B38" s="55"/>
      <c r="C38" s="55"/>
      <c r="D38" s="55"/>
      <c r="E38" s="55"/>
      <c r="F38" s="55"/>
      <c r="G38" s="55"/>
      <c r="H38" s="55"/>
      <c r="I38" s="55"/>
      <c r="J38" s="55"/>
      <c r="K38" s="55"/>
      <c r="L38" s="55"/>
      <c r="M38" s="55"/>
      <c r="N38" s="55"/>
      <c r="O38" s="55"/>
    </row>
    <row r="39" spans="1:15" x14ac:dyDescent="0.2">
      <c r="A39" s="55"/>
      <c r="B39" s="55"/>
      <c r="C39" s="55"/>
      <c r="D39" s="55"/>
      <c r="E39" s="55"/>
      <c r="F39" s="55"/>
      <c r="G39" s="55"/>
      <c r="H39" s="55"/>
      <c r="I39" s="55"/>
      <c r="J39" s="55"/>
      <c r="K39" s="55"/>
      <c r="L39" s="55"/>
      <c r="M39" s="55"/>
      <c r="N39" s="55"/>
      <c r="O39" s="55"/>
    </row>
    <row r="40" spans="1:15" x14ac:dyDescent="0.2">
      <c r="A40" s="55"/>
      <c r="B40" s="55"/>
      <c r="C40" s="55"/>
      <c r="D40" s="55"/>
      <c r="E40" s="55"/>
      <c r="F40" s="55"/>
      <c r="G40" s="55"/>
      <c r="H40" s="55"/>
      <c r="I40" s="55"/>
      <c r="J40" s="55"/>
      <c r="K40" s="55"/>
      <c r="L40" s="55"/>
      <c r="M40" s="55"/>
      <c r="N40" s="55"/>
      <c r="O40" s="55"/>
    </row>
  </sheetData>
  <sheetProtection algorithmName="SHA-512" hashValue="735vVsAU+hsE0xdvMT/2CLzBpPzy+EFuGpGdOYhrCoutlHMuvbKK8agkKEQq/pONZsi1otPkUp29e4OB3vD8gQ==" saltValue="6x0coKe1lq/yS0+O5kQ8ig==" spinCount="100000" sheet="1" objects="1" scenarios="1"/>
  <mergeCells count="1">
    <mergeCell ref="A1:I2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8E8B-3080-4433-BA22-C29317634A1A}">
  <dimension ref="A1:F71"/>
  <sheetViews>
    <sheetView workbookViewId="0">
      <selection activeCell="D71" sqref="D71"/>
    </sheetView>
  </sheetViews>
  <sheetFormatPr defaultRowHeight="14.4" x14ac:dyDescent="0.3"/>
  <cols>
    <col min="3" max="3" width="19" customWidth="1"/>
    <col min="5" max="5" width="28.33203125" customWidth="1"/>
    <col min="6" max="6" width="15.6640625" customWidth="1"/>
  </cols>
  <sheetData>
    <row r="1" spans="1:6" x14ac:dyDescent="0.3">
      <c r="A1" t="s">
        <v>23</v>
      </c>
      <c r="B1" t="s">
        <v>96</v>
      </c>
      <c r="C1" t="s">
        <v>97</v>
      </c>
      <c r="D1" t="s">
        <v>98</v>
      </c>
      <c r="E1" t="s">
        <v>99</v>
      </c>
      <c r="F1" t="s">
        <v>100</v>
      </c>
    </row>
    <row r="2" spans="1:6" x14ac:dyDescent="0.3">
      <c r="A2">
        <f>Totaalblad!$C$6</f>
        <v>0</v>
      </c>
      <c r="B2">
        <f>Totaalblad!$C$8</f>
        <v>0</v>
      </c>
      <c r="C2">
        <v>889</v>
      </c>
      <c r="D2" s="93">
        <f>Beesel!$J$28</f>
        <v>0</v>
      </c>
      <c r="E2" s="93" t="s">
        <v>37</v>
      </c>
      <c r="F2" t="s">
        <v>101</v>
      </c>
    </row>
    <row r="3" spans="1:6" x14ac:dyDescent="0.3">
      <c r="A3">
        <f>Totaalblad!$C$6</f>
        <v>0</v>
      </c>
      <c r="B3">
        <f>Totaalblad!$C$8</f>
        <v>0</v>
      </c>
      <c r="C3">
        <v>889</v>
      </c>
      <c r="D3" s="93">
        <f>Beesel!$J$34</f>
        <v>0</v>
      </c>
      <c r="E3" s="93" t="s">
        <v>44</v>
      </c>
      <c r="F3" t="s">
        <v>101</v>
      </c>
    </row>
    <row r="4" spans="1:6" x14ac:dyDescent="0.3">
      <c r="A4">
        <f>Totaalblad!$C$6</f>
        <v>0</v>
      </c>
      <c r="B4">
        <f>Totaalblad!$C$8</f>
        <v>0</v>
      </c>
      <c r="C4">
        <v>889</v>
      </c>
      <c r="D4" s="93">
        <f>Beesel!$J$40</f>
        <v>0</v>
      </c>
      <c r="E4" t="s">
        <v>47</v>
      </c>
      <c r="F4" t="s">
        <v>101</v>
      </c>
    </row>
    <row r="5" spans="1:6" x14ac:dyDescent="0.3">
      <c r="A5">
        <f>Totaalblad!$C$6</f>
        <v>0</v>
      </c>
      <c r="B5">
        <f>Totaalblad!$C$8</f>
        <v>0</v>
      </c>
      <c r="C5">
        <v>889</v>
      </c>
      <c r="D5" s="93">
        <f>Beesel!$J$44</f>
        <v>0</v>
      </c>
      <c r="E5" t="s">
        <v>51</v>
      </c>
      <c r="F5" t="s">
        <v>101</v>
      </c>
    </row>
    <row r="6" spans="1:6" x14ac:dyDescent="0.3">
      <c r="A6">
        <f>Totaalblad!$C$6</f>
        <v>0</v>
      </c>
      <c r="B6">
        <f>Totaalblad!$C$8</f>
        <v>0</v>
      </c>
      <c r="C6">
        <v>889</v>
      </c>
      <c r="D6" s="93">
        <f>Beesel!$J$48</f>
        <v>0</v>
      </c>
      <c r="E6" t="s">
        <v>54</v>
      </c>
      <c r="F6" t="s">
        <v>101</v>
      </c>
    </row>
    <row r="7" spans="1:6" x14ac:dyDescent="0.3">
      <c r="A7">
        <f>Totaalblad!$C$6</f>
        <v>0</v>
      </c>
      <c r="B7">
        <f>Totaalblad!$C$8</f>
        <v>0</v>
      </c>
      <c r="C7">
        <v>889</v>
      </c>
      <c r="D7" s="93">
        <f>Beesel!$J$52</f>
        <v>0</v>
      </c>
      <c r="E7" t="s">
        <v>57</v>
      </c>
      <c r="F7" t="s">
        <v>101</v>
      </c>
    </row>
    <row r="8" spans="1:6" x14ac:dyDescent="0.3">
      <c r="A8">
        <f>Totaalblad!$C$6</f>
        <v>0</v>
      </c>
      <c r="B8">
        <f>Totaalblad!$C$8</f>
        <v>0</v>
      </c>
      <c r="C8">
        <v>889</v>
      </c>
      <c r="D8" s="93">
        <f>Beesel!$J$58</f>
        <v>0</v>
      </c>
      <c r="E8" t="s">
        <v>60</v>
      </c>
      <c r="F8" t="s">
        <v>101</v>
      </c>
    </row>
    <row r="9" spans="1:6" x14ac:dyDescent="0.3">
      <c r="A9">
        <f>Totaalblad!$C$6</f>
        <v>0</v>
      </c>
      <c r="B9">
        <f>Totaalblad!$C$8</f>
        <v>0</v>
      </c>
      <c r="C9">
        <v>889</v>
      </c>
      <c r="D9" s="93">
        <f>Beesel!$J$62</f>
        <v>0</v>
      </c>
      <c r="E9" t="s">
        <v>67</v>
      </c>
      <c r="F9" t="s">
        <v>101</v>
      </c>
    </row>
    <row r="10" spans="1:6" x14ac:dyDescent="0.3">
      <c r="A10">
        <f>Totaalblad!$C$6</f>
        <v>0</v>
      </c>
      <c r="B10">
        <f>Totaalblad!$C$8</f>
        <v>0</v>
      </c>
      <c r="C10">
        <v>889</v>
      </c>
      <c r="D10" s="93">
        <f>Beesel!$J$73</f>
        <v>0</v>
      </c>
      <c r="E10" t="s">
        <v>33</v>
      </c>
      <c r="F10" t="s">
        <v>101</v>
      </c>
    </row>
    <row r="11" spans="1:6" x14ac:dyDescent="0.3">
      <c r="A11">
        <f>Totaalblad!$C$6</f>
        <v>0</v>
      </c>
      <c r="B11">
        <f>Totaalblad!$C$8</f>
        <v>0</v>
      </c>
      <c r="C11">
        <v>889</v>
      </c>
      <c r="D11" s="93">
        <f>Beesel!$J$75</f>
        <v>0</v>
      </c>
      <c r="E11" t="s">
        <v>85</v>
      </c>
      <c r="F11" t="s">
        <v>101</v>
      </c>
    </row>
    <row r="12" spans="1:6" x14ac:dyDescent="0.3">
      <c r="A12">
        <f>Totaalblad!$C$6</f>
        <v>0</v>
      </c>
      <c r="B12">
        <f>Totaalblad!$C$8</f>
        <v>0</v>
      </c>
      <c r="C12">
        <v>893</v>
      </c>
      <c r="D12" s="93">
        <f>Bergen!$J$28</f>
        <v>0</v>
      </c>
      <c r="E12" s="93" t="s">
        <v>37</v>
      </c>
      <c r="F12" t="s">
        <v>101</v>
      </c>
    </row>
    <row r="13" spans="1:6" x14ac:dyDescent="0.3">
      <c r="A13">
        <f>Totaalblad!$C$6</f>
        <v>0</v>
      </c>
      <c r="B13">
        <f>Totaalblad!$C$8</f>
        <v>0</v>
      </c>
      <c r="C13">
        <v>893</v>
      </c>
      <c r="D13" s="93">
        <f>Bergen!$J$34</f>
        <v>0</v>
      </c>
      <c r="E13" s="93" t="s">
        <v>44</v>
      </c>
      <c r="F13" t="s">
        <v>101</v>
      </c>
    </row>
    <row r="14" spans="1:6" x14ac:dyDescent="0.3">
      <c r="A14">
        <f>Totaalblad!$C$6</f>
        <v>0</v>
      </c>
      <c r="B14">
        <f>Totaalblad!$C$8</f>
        <v>0</v>
      </c>
      <c r="C14">
        <v>893</v>
      </c>
      <c r="D14" s="93">
        <f>Bergen!$J$40</f>
        <v>0</v>
      </c>
      <c r="E14" t="s">
        <v>47</v>
      </c>
      <c r="F14" t="s">
        <v>101</v>
      </c>
    </row>
    <row r="15" spans="1:6" x14ac:dyDescent="0.3">
      <c r="A15">
        <f>Totaalblad!$C$6</f>
        <v>0</v>
      </c>
      <c r="B15">
        <f>Totaalblad!$C$8</f>
        <v>0</v>
      </c>
      <c r="C15">
        <v>893</v>
      </c>
      <c r="D15" s="93">
        <f>Bergen!$J$44</f>
        <v>0</v>
      </c>
      <c r="E15" t="s">
        <v>51</v>
      </c>
      <c r="F15" t="s">
        <v>101</v>
      </c>
    </row>
    <row r="16" spans="1:6" x14ac:dyDescent="0.3">
      <c r="A16">
        <f>Totaalblad!$C$6</f>
        <v>0</v>
      </c>
      <c r="B16">
        <f>Totaalblad!$C$8</f>
        <v>0</v>
      </c>
      <c r="C16">
        <v>893</v>
      </c>
      <c r="D16" s="93">
        <f>Bergen!$J$48</f>
        <v>0</v>
      </c>
      <c r="E16" t="s">
        <v>54</v>
      </c>
      <c r="F16" t="s">
        <v>101</v>
      </c>
    </row>
    <row r="17" spans="1:6" x14ac:dyDescent="0.3">
      <c r="A17">
        <f>Totaalblad!$C$6</f>
        <v>0</v>
      </c>
      <c r="B17">
        <f>Totaalblad!$C$8</f>
        <v>0</v>
      </c>
      <c r="C17">
        <v>893</v>
      </c>
      <c r="D17" s="93">
        <f>Bergen!$J$52</f>
        <v>0</v>
      </c>
      <c r="E17" t="s">
        <v>57</v>
      </c>
      <c r="F17" t="s">
        <v>101</v>
      </c>
    </row>
    <row r="18" spans="1:6" x14ac:dyDescent="0.3">
      <c r="A18">
        <f>Totaalblad!$C$6</f>
        <v>0</v>
      </c>
      <c r="B18">
        <f>Totaalblad!$C$8</f>
        <v>0</v>
      </c>
      <c r="C18">
        <v>893</v>
      </c>
      <c r="D18" s="93">
        <f>Bergen!$J$58</f>
        <v>0</v>
      </c>
      <c r="E18" t="s">
        <v>60</v>
      </c>
      <c r="F18" t="s">
        <v>101</v>
      </c>
    </row>
    <row r="19" spans="1:6" x14ac:dyDescent="0.3">
      <c r="A19">
        <f>Totaalblad!$C$6</f>
        <v>0</v>
      </c>
      <c r="B19">
        <f>Totaalblad!$C$8</f>
        <v>0</v>
      </c>
      <c r="C19">
        <v>893</v>
      </c>
      <c r="D19" s="93">
        <f>Bergen!$J$62</f>
        <v>0</v>
      </c>
      <c r="E19" t="s">
        <v>67</v>
      </c>
      <c r="F19" t="s">
        <v>101</v>
      </c>
    </row>
    <row r="20" spans="1:6" x14ac:dyDescent="0.3">
      <c r="A20">
        <f>Totaalblad!$C$6</f>
        <v>0</v>
      </c>
      <c r="B20">
        <f>Totaalblad!$C$8</f>
        <v>0</v>
      </c>
      <c r="C20">
        <v>893</v>
      </c>
      <c r="D20" s="93">
        <f>Bergen!$J$73</f>
        <v>0</v>
      </c>
      <c r="E20" t="s">
        <v>33</v>
      </c>
      <c r="F20" t="s">
        <v>101</v>
      </c>
    </row>
    <row r="21" spans="1:6" x14ac:dyDescent="0.3">
      <c r="A21">
        <f>Totaalblad!$C$6</f>
        <v>0</v>
      </c>
      <c r="B21">
        <f>Totaalblad!$C$8</f>
        <v>0</v>
      </c>
      <c r="C21">
        <v>893</v>
      </c>
      <c r="D21" s="93">
        <f>Bergen!$J$75</f>
        <v>0</v>
      </c>
      <c r="E21" t="s">
        <v>85</v>
      </c>
      <c r="F21" t="s">
        <v>101</v>
      </c>
    </row>
    <row r="22" spans="1:6" x14ac:dyDescent="0.3">
      <c r="A22">
        <f>Totaalblad!$C$6</f>
        <v>0</v>
      </c>
      <c r="B22">
        <f>Totaalblad!$C$8</f>
        <v>0</v>
      </c>
      <c r="C22">
        <v>907</v>
      </c>
      <c r="D22" s="93">
        <f>Gennep!$J$28</f>
        <v>0</v>
      </c>
      <c r="E22" s="93" t="s">
        <v>37</v>
      </c>
      <c r="F22" t="s">
        <v>101</v>
      </c>
    </row>
    <row r="23" spans="1:6" x14ac:dyDescent="0.3">
      <c r="A23">
        <f>Totaalblad!$C$6</f>
        <v>0</v>
      </c>
      <c r="B23">
        <f>Totaalblad!$C$8</f>
        <v>0</v>
      </c>
      <c r="C23">
        <v>907</v>
      </c>
      <c r="D23" s="93">
        <f>Gennep!$J$34</f>
        <v>0</v>
      </c>
      <c r="E23" s="93" t="s">
        <v>44</v>
      </c>
      <c r="F23" t="s">
        <v>101</v>
      </c>
    </row>
    <row r="24" spans="1:6" x14ac:dyDescent="0.3">
      <c r="A24">
        <f>Totaalblad!$C$6</f>
        <v>0</v>
      </c>
      <c r="B24">
        <f>Totaalblad!$C$8</f>
        <v>0</v>
      </c>
      <c r="C24">
        <v>907</v>
      </c>
      <c r="D24" s="93">
        <f>Gennep!$J$40</f>
        <v>0</v>
      </c>
      <c r="E24" t="s">
        <v>47</v>
      </c>
      <c r="F24" t="s">
        <v>101</v>
      </c>
    </row>
    <row r="25" spans="1:6" x14ac:dyDescent="0.3">
      <c r="A25">
        <f>Totaalblad!$C$6</f>
        <v>0</v>
      </c>
      <c r="B25">
        <f>Totaalblad!$C$8</f>
        <v>0</v>
      </c>
      <c r="C25">
        <v>907</v>
      </c>
      <c r="D25" s="93">
        <f>Gennep!$J$44</f>
        <v>0</v>
      </c>
      <c r="E25" t="s">
        <v>51</v>
      </c>
      <c r="F25" t="s">
        <v>101</v>
      </c>
    </row>
    <row r="26" spans="1:6" x14ac:dyDescent="0.3">
      <c r="A26">
        <f>Totaalblad!$C$6</f>
        <v>0</v>
      </c>
      <c r="B26">
        <f>Totaalblad!$C$8</f>
        <v>0</v>
      </c>
      <c r="C26">
        <v>907</v>
      </c>
      <c r="D26" s="93">
        <f>Gennep!$J$48</f>
        <v>0</v>
      </c>
      <c r="E26" t="s">
        <v>54</v>
      </c>
      <c r="F26" t="s">
        <v>101</v>
      </c>
    </row>
    <row r="27" spans="1:6" x14ac:dyDescent="0.3">
      <c r="A27">
        <f>Totaalblad!$C$6</f>
        <v>0</v>
      </c>
      <c r="B27">
        <f>Totaalblad!$C$8</f>
        <v>0</v>
      </c>
      <c r="C27">
        <v>907</v>
      </c>
      <c r="D27" s="93">
        <f>Gennep!$J$52</f>
        <v>0</v>
      </c>
      <c r="E27" t="s">
        <v>57</v>
      </c>
      <c r="F27" t="s">
        <v>101</v>
      </c>
    </row>
    <row r="28" spans="1:6" x14ac:dyDescent="0.3">
      <c r="A28">
        <f>Totaalblad!$C$6</f>
        <v>0</v>
      </c>
      <c r="B28">
        <f>Totaalblad!$C$8</f>
        <v>0</v>
      </c>
      <c r="C28">
        <v>907</v>
      </c>
      <c r="D28" s="93">
        <f>Gennep!$J$58</f>
        <v>0</v>
      </c>
      <c r="E28" t="s">
        <v>60</v>
      </c>
      <c r="F28" t="s">
        <v>101</v>
      </c>
    </row>
    <row r="29" spans="1:6" x14ac:dyDescent="0.3">
      <c r="A29">
        <f>Totaalblad!$C$6</f>
        <v>0</v>
      </c>
      <c r="B29">
        <f>Totaalblad!$C$8</f>
        <v>0</v>
      </c>
      <c r="C29">
        <v>907</v>
      </c>
      <c r="D29" s="93">
        <f>Gennep!$J$62</f>
        <v>0</v>
      </c>
      <c r="E29" t="s">
        <v>67</v>
      </c>
      <c r="F29" t="s">
        <v>101</v>
      </c>
    </row>
    <row r="30" spans="1:6" x14ac:dyDescent="0.3">
      <c r="A30">
        <f>Totaalblad!$C$6</f>
        <v>0</v>
      </c>
      <c r="B30">
        <f>Totaalblad!$C$8</f>
        <v>0</v>
      </c>
      <c r="C30">
        <v>907</v>
      </c>
      <c r="D30" s="93">
        <f>Gennep!$J$73</f>
        <v>0</v>
      </c>
      <c r="E30" t="s">
        <v>33</v>
      </c>
      <c r="F30" t="s">
        <v>101</v>
      </c>
    </row>
    <row r="31" spans="1:6" x14ac:dyDescent="0.3">
      <c r="A31">
        <f>Totaalblad!$C$6</f>
        <v>0</v>
      </c>
      <c r="B31">
        <f>Totaalblad!$C$8</f>
        <v>0</v>
      </c>
      <c r="C31">
        <v>907</v>
      </c>
      <c r="D31" s="93">
        <f>Gennep!$J$75</f>
        <v>0</v>
      </c>
      <c r="E31" t="s">
        <v>85</v>
      </c>
      <c r="F31" t="s">
        <v>101</v>
      </c>
    </row>
    <row r="32" spans="1:6" x14ac:dyDescent="0.3">
      <c r="A32">
        <f>Totaalblad!$C$6</f>
        <v>0</v>
      </c>
      <c r="B32">
        <f>Totaalblad!$C$8</f>
        <v>0</v>
      </c>
      <c r="C32">
        <v>1507</v>
      </c>
      <c r="D32" s="93">
        <f>'Horst aan de Maas'!$J$28</f>
        <v>0</v>
      </c>
      <c r="E32" s="93" t="s">
        <v>37</v>
      </c>
      <c r="F32" t="s">
        <v>101</v>
      </c>
    </row>
    <row r="33" spans="1:6" x14ac:dyDescent="0.3">
      <c r="A33">
        <f>Totaalblad!$C$6</f>
        <v>0</v>
      </c>
      <c r="B33">
        <f>Totaalblad!$C$8</f>
        <v>0</v>
      </c>
      <c r="C33">
        <v>1507</v>
      </c>
      <c r="D33" s="93">
        <f>'Horst aan de Maas'!$J$34</f>
        <v>0</v>
      </c>
      <c r="E33" s="93" t="s">
        <v>44</v>
      </c>
      <c r="F33" t="s">
        <v>101</v>
      </c>
    </row>
    <row r="34" spans="1:6" x14ac:dyDescent="0.3">
      <c r="A34">
        <f>Totaalblad!$C$6</f>
        <v>0</v>
      </c>
      <c r="B34">
        <f>Totaalblad!$C$8</f>
        <v>0</v>
      </c>
      <c r="C34">
        <v>1507</v>
      </c>
      <c r="D34" s="93">
        <f>'Horst aan de Maas'!$J$40</f>
        <v>0</v>
      </c>
      <c r="E34" t="s">
        <v>47</v>
      </c>
      <c r="F34" t="s">
        <v>101</v>
      </c>
    </row>
    <row r="35" spans="1:6" x14ac:dyDescent="0.3">
      <c r="A35">
        <f>Totaalblad!$C$6</f>
        <v>0</v>
      </c>
      <c r="B35">
        <f>Totaalblad!$C$8</f>
        <v>0</v>
      </c>
      <c r="C35">
        <v>1507</v>
      </c>
      <c r="D35" s="93">
        <f>'Horst aan de Maas'!$J$44</f>
        <v>0</v>
      </c>
      <c r="E35" t="s">
        <v>51</v>
      </c>
      <c r="F35" t="s">
        <v>101</v>
      </c>
    </row>
    <row r="36" spans="1:6" x14ac:dyDescent="0.3">
      <c r="A36">
        <f>Totaalblad!$C$6</f>
        <v>0</v>
      </c>
      <c r="B36">
        <f>Totaalblad!$C$8</f>
        <v>0</v>
      </c>
      <c r="C36">
        <v>1507</v>
      </c>
      <c r="D36" s="93">
        <f>'Horst aan de Maas'!$J$48</f>
        <v>0</v>
      </c>
      <c r="E36" t="s">
        <v>54</v>
      </c>
      <c r="F36" t="s">
        <v>101</v>
      </c>
    </row>
    <row r="37" spans="1:6" x14ac:dyDescent="0.3">
      <c r="A37">
        <f>Totaalblad!$C$6</f>
        <v>0</v>
      </c>
      <c r="B37">
        <f>Totaalblad!$C$8</f>
        <v>0</v>
      </c>
      <c r="C37">
        <v>1507</v>
      </c>
      <c r="D37" s="93">
        <f>'Horst aan de Maas'!$J$52</f>
        <v>0</v>
      </c>
      <c r="E37" t="s">
        <v>57</v>
      </c>
      <c r="F37" t="s">
        <v>101</v>
      </c>
    </row>
    <row r="38" spans="1:6" x14ac:dyDescent="0.3">
      <c r="A38">
        <f>Totaalblad!$C$6</f>
        <v>0</v>
      </c>
      <c r="B38">
        <f>Totaalblad!$C$8</f>
        <v>0</v>
      </c>
      <c r="C38">
        <v>1507</v>
      </c>
      <c r="D38" s="93">
        <f>'Horst aan de Maas'!$J$58</f>
        <v>0</v>
      </c>
      <c r="E38" t="s">
        <v>60</v>
      </c>
      <c r="F38" t="s">
        <v>101</v>
      </c>
    </row>
    <row r="39" spans="1:6" x14ac:dyDescent="0.3">
      <c r="A39">
        <f>Totaalblad!$C$6</f>
        <v>0</v>
      </c>
      <c r="B39">
        <f>Totaalblad!$C$8</f>
        <v>0</v>
      </c>
      <c r="C39">
        <v>1507</v>
      </c>
      <c r="D39" s="93">
        <f>'Horst aan de Maas'!$J$62</f>
        <v>0</v>
      </c>
      <c r="E39" t="s">
        <v>67</v>
      </c>
      <c r="F39" t="s">
        <v>101</v>
      </c>
    </row>
    <row r="40" spans="1:6" x14ac:dyDescent="0.3">
      <c r="A40">
        <f>Totaalblad!$C$6</f>
        <v>0</v>
      </c>
      <c r="B40">
        <f>Totaalblad!$C$8</f>
        <v>0</v>
      </c>
      <c r="C40">
        <v>1507</v>
      </c>
      <c r="D40" s="93">
        <f>'Horst aan de Maas'!$J$73</f>
        <v>0</v>
      </c>
      <c r="E40" t="s">
        <v>33</v>
      </c>
      <c r="F40" t="s">
        <v>101</v>
      </c>
    </row>
    <row r="41" spans="1:6" x14ac:dyDescent="0.3">
      <c r="A41">
        <f>Totaalblad!$C$6</f>
        <v>0</v>
      </c>
      <c r="B41">
        <f>Totaalblad!$C$8</f>
        <v>0</v>
      </c>
      <c r="C41">
        <v>1507</v>
      </c>
      <c r="D41" s="93">
        <f>'Horst aan de Maas'!$J$75</f>
        <v>0</v>
      </c>
      <c r="E41" t="s">
        <v>85</v>
      </c>
      <c r="F41" t="s">
        <v>101</v>
      </c>
    </row>
    <row r="42" spans="1:6" x14ac:dyDescent="0.3">
      <c r="A42">
        <f>Totaalblad!$C$6</f>
        <v>0</v>
      </c>
      <c r="B42">
        <f>Totaalblad!$C$8</f>
        <v>0</v>
      </c>
      <c r="C42">
        <v>1894</v>
      </c>
      <c r="D42" s="93">
        <f>'Peel en Maas'!$J$28</f>
        <v>0</v>
      </c>
      <c r="E42" s="93" t="s">
        <v>37</v>
      </c>
      <c r="F42" t="s">
        <v>101</v>
      </c>
    </row>
    <row r="43" spans="1:6" x14ac:dyDescent="0.3">
      <c r="A43">
        <f>Totaalblad!$C$6</f>
        <v>0</v>
      </c>
      <c r="B43">
        <f>Totaalblad!$C$8</f>
        <v>0</v>
      </c>
      <c r="C43">
        <v>1894</v>
      </c>
      <c r="D43" s="93">
        <f>'Peel en Maas'!$J$34</f>
        <v>0</v>
      </c>
      <c r="E43" s="93" t="s">
        <v>44</v>
      </c>
      <c r="F43" t="s">
        <v>101</v>
      </c>
    </row>
    <row r="44" spans="1:6" x14ac:dyDescent="0.3">
      <c r="A44">
        <f>Totaalblad!$C$6</f>
        <v>0</v>
      </c>
      <c r="B44">
        <f>Totaalblad!$C$8</f>
        <v>0</v>
      </c>
      <c r="C44">
        <v>1894</v>
      </c>
      <c r="D44" s="93">
        <f>'Peel en Maas'!$J$40</f>
        <v>0</v>
      </c>
      <c r="E44" t="s">
        <v>47</v>
      </c>
      <c r="F44" t="s">
        <v>101</v>
      </c>
    </row>
    <row r="45" spans="1:6" x14ac:dyDescent="0.3">
      <c r="A45">
        <f>Totaalblad!$C$6</f>
        <v>0</v>
      </c>
      <c r="B45">
        <f>Totaalblad!$C$8</f>
        <v>0</v>
      </c>
      <c r="C45">
        <v>1894</v>
      </c>
      <c r="D45" s="93">
        <f>'Peel en Maas'!$J$44</f>
        <v>0</v>
      </c>
      <c r="E45" t="s">
        <v>51</v>
      </c>
      <c r="F45" t="s">
        <v>101</v>
      </c>
    </row>
    <row r="46" spans="1:6" x14ac:dyDescent="0.3">
      <c r="A46">
        <f>Totaalblad!$C$6</f>
        <v>0</v>
      </c>
      <c r="B46">
        <f>Totaalblad!$C$8</f>
        <v>0</v>
      </c>
      <c r="C46">
        <v>1894</v>
      </c>
      <c r="D46" s="93">
        <f>'Peel en Maas'!$J$48</f>
        <v>0</v>
      </c>
      <c r="E46" t="s">
        <v>54</v>
      </c>
      <c r="F46" t="s">
        <v>101</v>
      </c>
    </row>
    <row r="47" spans="1:6" x14ac:dyDescent="0.3">
      <c r="A47">
        <f>Totaalblad!$C$6</f>
        <v>0</v>
      </c>
      <c r="B47">
        <f>Totaalblad!$C$8</f>
        <v>0</v>
      </c>
      <c r="C47">
        <v>1894</v>
      </c>
      <c r="D47" s="93">
        <f>'Peel en Maas'!$J$52</f>
        <v>0</v>
      </c>
      <c r="E47" t="s">
        <v>57</v>
      </c>
      <c r="F47" t="s">
        <v>101</v>
      </c>
    </row>
    <row r="48" spans="1:6" x14ac:dyDescent="0.3">
      <c r="A48">
        <f>Totaalblad!$C$6</f>
        <v>0</v>
      </c>
      <c r="B48">
        <f>Totaalblad!$C$8</f>
        <v>0</v>
      </c>
      <c r="C48">
        <v>1894</v>
      </c>
      <c r="D48" s="93">
        <f>'Peel en Maas'!$J$58</f>
        <v>0</v>
      </c>
      <c r="E48" t="s">
        <v>60</v>
      </c>
      <c r="F48" t="s">
        <v>101</v>
      </c>
    </row>
    <row r="49" spans="1:6" x14ac:dyDescent="0.3">
      <c r="A49">
        <f>Totaalblad!$C$6</f>
        <v>0</v>
      </c>
      <c r="B49">
        <f>Totaalblad!$C$8</f>
        <v>0</v>
      </c>
      <c r="C49">
        <v>1894</v>
      </c>
      <c r="D49" s="93">
        <f>'Peel en Maas'!$J$62</f>
        <v>0</v>
      </c>
      <c r="E49" t="s">
        <v>67</v>
      </c>
      <c r="F49" t="s">
        <v>101</v>
      </c>
    </row>
    <row r="50" spans="1:6" x14ac:dyDescent="0.3">
      <c r="A50">
        <f>Totaalblad!$C$6</f>
        <v>0</v>
      </c>
      <c r="B50">
        <f>Totaalblad!$C$8</f>
        <v>0</v>
      </c>
      <c r="C50">
        <v>1894</v>
      </c>
      <c r="D50" s="93">
        <f>'Peel en Maas'!$J$73</f>
        <v>0</v>
      </c>
      <c r="E50" t="s">
        <v>33</v>
      </c>
      <c r="F50" t="s">
        <v>101</v>
      </c>
    </row>
    <row r="51" spans="1:6" x14ac:dyDescent="0.3">
      <c r="A51">
        <f>Totaalblad!$C$6</f>
        <v>0</v>
      </c>
      <c r="B51">
        <f>Totaalblad!$C$8</f>
        <v>0</v>
      </c>
      <c r="C51">
        <v>1894</v>
      </c>
      <c r="D51" s="93">
        <f>'Peel en Maas'!$J$75</f>
        <v>0</v>
      </c>
      <c r="E51" t="s">
        <v>85</v>
      </c>
      <c r="F51" t="s">
        <v>101</v>
      </c>
    </row>
    <row r="52" spans="1:6" x14ac:dyDescent="0.3">
      <c r="A52">
        <f>Totaalblad!$C$6</f>
        <v>0</v>
      </c>
      <c r="B52">
        <f>Totaalblad!$C$8</f>
        <v>0</v>
      </c>
      <c r="C52">
        <v>983</v>
      </c>
      <c r="D52" s="93">
        <f>Venlo!$J$28</f>
        <v>0</v>
      </c>
      <c r="E52" s="93" t="s">
        <v>37</v>
      </c>
      <c r="F52" t="s">
        <v>101</v>
      </c>
    </row>
    <row r="53" spans="1:6" x14ac:dyDescent="0.3">
      <c r="A53">
        <f>Totaalblad!$C$6</f>
        <v>0</v>
      </c>
      <c r="B53">
        <f>Totaalblad!$C$8</f>
        <v>0</v>
      </c>
      <c r="C53">
        <v>983</v>
      </c>
      <c r="D53" s="93">
        <f>Venlo!$J$34</f>
        <v>0</v>
      </c>
      <c r="E53" s="93" t="s">
        <v>44</v>
      </c>
      <c r="F53" t="s">
        <v>101</v>
      </c>
    </row>
    <row r="54" spans="1:6" x14ac:dyDescent="0.3">
      <c r="A54">
        <f>Totaalblad!$C$6</f>
        <v>0</v>
      </c>
      <c r="B54">
        <f>Totaalblad!$C$8</f>
        <v>0</v>
      </c>
      <c r="C54">
        <v>983</v>
      </c>
      <c r="D54" s="93">
        <f>Venlo!$J$40</f>
        <v>0</v>
      </c>
      <c r="E54" t="s">
        <v>47</v>
      </c>
      <c r="F54" t="s">
        <v>101</v>
      </c>
    </row>
    <row r="55" spans="1:6" x14ac:dyDescent="0.3">
      <c r="A55">
        <f>Totaalblad!$C$6</f>
        <v>0</v>
      </c>
      <c r="B55">
        <f>Totaalblad!$C$8</f>
        <v>0</v>
      </c>
      <c r="C55">
        <v>983</v>
      </c>
      <c r="D55" s="93">
        <f>Venlo!$J$44</f>
        <v>0</v>
      </c>
      <c r="E55" t="s">
        <v>51</v>
      </c>
      <c r="F55" t="s">
        <v>101</v>
      </c>
    </row>
    <row r="56" spans="1:6" x14ac:dyDescent="0.3">
      <c r="A56">
        <f>Totaalblad!$C$6</f>
        <v>0</v>
      </c>
      <c r="B56">
        <f>Totaalblad!$C$8</f>
        <v>0</v>
      </c>
      <c r="C56">
        <v>983</v>
      </c>
      <c r="D56" s="93">
        <f>Venlo!$J$48</f>
        <v>0</v>
      </c>
      <c r="E56" t="s">
        <v>54</v>
      </c>
      <c r="F56" t="s">
        <v>101</v>
      </c>
    </row>
    <row r="57" spans="1:6" x14ac:dyDescent="0.3">
      <c r="A57">
        <f>Totaalblad!$C$6</f>
        <v>0</v>
      </c>
      <c r="B57">
        <f>Totaalblad!$C$8</f>
        <v>0</v>
      </c>
      <c r="C57">
        <v>983</v>
      </c>
      <c r="D57" s="93">
        <f>Venlo!$J$52</f>
        <v>0</v>
      </c>
      <c r="E57" t="s">
        <v>57</v>
      </c>
      <c r="F57" t="s">
        <v>101</v>
      </c>
    </row>
    <row r="58" spans="1:6" x14ac:dyDescent="0.3">
      <c r="A58">
        <f>Totaalblad!$C$6</f>
        <v>0</v>
      </c>
      <c r="B58">
        <f>Totaalblad!$C$8</f>
        <v>0</v>
      </c>
      <c r="C58">
        <v>983</v>
      </c>
      <c r="D58" s="93">
        <f>Venlo!$J$58</f>
        <v>0</v>
      </c>
      <c r="E58" t="s">
        <v>60</v>
      </c>
      <c r="F58" t="s">
        <v>101</v>
      </c>
    </row>
    <row r="59" spans="1:6" x14ac:dyDescent="0.3">
      <c r="A59">
        <f>Totaalblad!$C$6</f>
        <v>0</v>
      </c>
      <c r="B59">
        <f>Totaalblad!$C$8</f>
        <v>0</v>
      </c>
      <c r="C59">
        <v>983</v>
      </c>
      <c r="D59" s="93">
        <f>Venlo!$J$62</f>
        <v>0</v>
      </c>
      <c r="E59" t="s">
        <v>67</v>
      </c>
      <c r="F59" t="s">
        <v>101</v>
      </c>
    </row>
    <row r="60" spans="1:6" x14ac:dyDescent="0.3">
      <c r="A60">
        <f>Totaalblad!$C$6</f>
        <v>0</v>
      </c>
      <c r="B60">
        <f>Totaalblad!$C$8</f>
        <v>0</v>
      </c>
      <c r="C60">
        <v>983</v>
      </c>
      <c r="D60" s="93">
        <f>Venlo!$J$73</f>
        <v>0</v>
      </c>
      <c r="E60" t="s">
        <v>33</v>
      </c>
      <c r="F60" t="s">
        <v>101</v>
      </c>
    </row>
    <row r="61" spans="1:6" x14ac:dyDescent="0.3">
      <c r="A61">
        <f>Totaalblad!$C$6</f>
        <v>0</v>
      </c>
      <c r="B61">
        <f>Totaalblad!$C$8</f>
        <v>0</v>
      </c>
      <c r="C61">
        <v>983</v>
      </c>
      <c r="D61" s="93">
        <f>Venlo!$J$75</f>
        <v>0</v>
      </c>
      <c r="E61" t="s">
        <v>85</v>
      </c>
      <c r="F61" t="s">
        <v>101</v>
      </c>
    </row>
    <row r="62" spans="1:6" x14ac:dyDescent="0.3">
      <c r="A62">
        <f>Totaalblad!$C$6</f>
        <v>0</v>
      </c>
      <c r="B62">
        <f>Totaalblad!$C$8</f>
        <v>0</v>
      </c>
      <c r="C62">
        <v>984</v>
      </c>
      <c r="D62" s="93">
        <f>Venray!$J$28</f>
        <v>0</v>
      </c>
      <c r="E62" s="93" t="s">
        <v>37</v>
      </c>
      <c r="F62" t="s">
        <v>101</v>
      </c>
    </row>
    <row r="63" spans="1:6" x14ac:dyDescent="0.3">
      <c r="A63">
        <f>Totaalblad!$C$6</f>
        <v>0</v>
      </c>
      <c r="B63">
        <f>Totaalblad!$C$8</f>
        <v>0</v>
      </c>
      <c r="C63">
        <v>984</v>
      </c>
      <c r="D63" s="93">
        <f>Venray!$J$34</f>
        <v>0</v>
      </c>
      <c r="E63" s="93" t="s">
        <v>44</v>
      </c>
      <c r="F63" t="s">
        <v>101</v>
      </c>
    </row>
    <row r="64" spans="1:6" x14ac:dyDescent="0.3">
      <c r="A64">
        <f>Totaalblad!$C$6</f>
        <v>0</v>
      </c>
      <c r="B64">
        <f>Totaalblad!$C$8</f>
        <v>0</v>
      </c>
      <c r="C64">
        <v>984</v>
      </c>
      <c r="D64" s="93">
        <f>Venray!$J$40</f>
        <v>0</v>
      </c>
      <c r="E64" t="s">
        <v>47</v>
      </c>
      <c r="F64" t="s">
        <v>101</v>
      </c>
    </row>
    <row r="65" spans="1:6" x14ac:dyDescent="0.3">
      <c r="A65">
        <f>Totaalblad!$C$6</f>
        <v>0</v>
      </c>
      <c r="B65">
        <f>Totaalblad!$C$8</f>
        <v>0</v>
      </c>
      <c r="C65">
        <v>984</v>
      </c>
      <c r="D65" s="93">
        <f>Venray!$J$44</f>
        <v>0</v>
      </c>
      <c r="E65" t="s">
        <v>51</v>
      </c>
      <c r="F65" t="s">
        <v>101</v>
      </c>
    </row>
    <row r="66" spans="1:6" x14ac:dyDescent="0.3">
      <c r="A66">
        <f>Totaalblad!$C$6</f>
        <v>0</v>
      </c>
      <c r="B66">
        <f>Totaalblad!$C$8</f>
        <v>0</v>
      </c>
      <c r="C66">
        <v>984</v>
      </c>
      <c r="D66" s="93">
        <f>Venray!$J$48</f>
        <v>0</v>
      </c>
      <c r="E66" t="s">
        <v>54</v>
      </c>
      <c r="F66" t="s">
        <v>101</v>
      </c>
    </row>
    <row r="67" spans="1:6" x14ac:dyDescent="0.3">
      <c r="A67">
        <f>Totaalblad!$C$6</f>
        <v>0</v>
      </c>
      <c r="B67">
        <f>Totaalblad!$C$8</f>
        <v>0</v>
      </c>
      <c r="C67">
        <v>984</v>
      </c>
      <c r="D67" s="93">
        <f>Venray!$J$52</f>
        <v>0</v>
      </c>
      <c r="E67" t="s">
        <v>57</v>
      </c>
      <c r="F67" t="s">
        <v>101</v>
      </c>
    </row>
    <row r="68" spans="1:6" x14ac:dyDescent="0.3">
      <c r="A68">
        <f>Totaalblad!$C$6</f>
        <v>0</v>
      </c>
      <c r="B68">
        <f>Totaalblad!$C$8</f>
        <v>0</v>
      </c>
      <c r="C68">
        <v>984</v>
      </c>
      <c r="D68" s="93">
        <f>Venray!$J$58</f>
        <v>0</v>
      </c>
      <c r="E68" t="s">
        <v>60</v>
      </c>
      <c r="F68" t="s">
        <v>101</v>
      </c>
    </row>
    <row r="69" spans="1:6" x14ac:dyDescent="0.3">
      <c r="A69">
        <f>Totaalblad!$C$6</f>
        <v>0</v>
      </c>
      <c r="B69">
        <f>Totaalblad!$C$8</f>
        <v>0</v>
      </c>
      <c r="C69">
        <v>984</v>
      </c>
      <c r="D69" s="93">
        <f>Venray!$J$62</f>
        <v>0</v>
      </c>
      <c r="E69" t="s">
        <v>67</v>
      </c>
      <c r="F69" t="s">
        <v>101</v>
      </c>
    </row>
    <row r="70" spans="1:6" x14ac:dyDescent="0.3">
      <c r="A70">
        <f>Totaalblad!$C$6</f>
        <v>0</v>
      </c>
      <c r="B70">
        <f>Totaalblad!$C$8</f>
        <v>0</v>
      </c>
      <c r="C70">
        <v>984</v>
      </c>
      <c r="D70" s="93">
        <f>Venray!$J$73</f>
        <v>0</v>
      </c>
      <c r="E70" t="s">
        <v>33</v>
      </c>
      <c r="F70" t="s">
        <v>101</v>
      </c>
    </row>
    <row r="71" spans="1:6" x14ac:dyDescent="0.3">
      <c r="A71">
        <f>Totaalblad!$C$6</f>
        <v>0</v>
      </c>
      <c r="B71">
        <f>Totaalblad!$C$8</f>
        <v>0</v>
      </c>
      <c r="C71">
        <v>984</v>
      </c>
      <c r="D71" s="93">
        <f>Venray!$J$75</f>
        <v>0</v>
      </c>
      <c r="E71" t="s">
        <v>85</v>
      </c>
      <c r="F71" t="s">
        <v>101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6"/>
  <sheetViews>
    <sheetView workbookViewId="0">
      <selection activeCell="O21" sqref="O21"/>
    </sheetView>
  </sheetViews>
  <sheetFormatPr defaultRowHeight="14.4" x14ac:dyDescent="0.3"/>
  <cols>
    <col min="1" max="1" width="16.44140625" bestFit="1" customWidth="1"/>
  </cols>
  <sheetData>
    <row r="1" spans="1:1" x14ac:dyDescent="0.3">
      <c r="A1" t="s">
        <v>29</v>
      </c>
    </row>
    <row r="2" spans="1:1" x14ac:dyDescent="0.3">
      <c r="A2" t="s">
        <v>30</v>
      </c>
    </row>
    <row r="3" spans="1:1" x14ac:dyDescent="0.3">
      <c r="A3" t="s">
        <v>43</v>
      </c>
    </row>
    <row r="4" spans="1:1" x14ac:dyDescent="0.3">
      <c r="A4" t="s">
        <v>31</v>
      </c>
    </row>
    <row r="5" spans="1:1" x14ac:dyDescent="0.3">
      <c r="A5" t="s">
        <v>39</v>
      </c>
    </row>
    <row r="6" spans="1:1" x14ac:dyDescent="0.3">
      <c r="A6" t="s">
        <v>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P40"/>
  <sheetViews>
    <sheetView showGridLines="0" zoomScaleNormal="100" zoomScaleSheetLayoutView="85" workbookViewId="0">
      <selection sqref="A1:J1"/>
    </sheetView>
  </sheetViews>
  <sheetFormatPr defaultRowHeight="14.4" x14ac:dyDescent="0.3"/>
  <cols>
    <col min="1" max="1" width="13.33203125" style="1" customWidth="1"/>
    <col min="2" max="2" width="21.88671875" style="1" customWidth="1"/>
    <col min="3" max="3" width="11.6640625" style="1" customWidth="1"/>
    <col min="4" max="4" width="10.109375" style="1" customWidth="1"/>
    <col min="5" max="5" width="15.6640625" style="1" customWidth="1"/>
    <col min="6" max="6" width="10.88671875" style="1" customWidth="1"/>
    <col min="7" max="11" width="9.109375" style="1"/>
    <col min="12" max="12" width="10.33203125" style="1" bestFit="1" customWidth="1"/>
    <col min="13" max="14" width="9.109375" style="1"/>
  </cols>
  <sheetData>
    <row r="1" spans="1:16" ht="21" x14ac:dyDescent="0.4">
      <c r="A1" s="120" t="s">
        <v>32</v>
      </c>
      <c r="B1" s="120"/>
      <c r="C1" s="120"/>
      <c r="D1" s="120"/>
      <c r="E1" s="120"/>
      <c r="F1" s="120"/>
      <c r="G1" s="120"/>
      <c r="H1" s="120"/>
      <c r="I1" s="120"/>
      <c r="J1" s="120"/>
      <c r="K1" s="6"/>
      <c r="L1" s="6"/>
      <c r="M1" s="2">
        <v>2023</v>
      </c>
      <c r="N1" s="2"/>
      <c r="O1" s="3"/>
      <c r="P1" s="3"/>
    </row>
    <row r="3" spans="1:16" ht="18" x14ac:dyDescent="0.3">
      <c r="A3" s="121" t="s">
        <v>23</v>
      </c>
      <c r="B3" s="121"/>
    </row>
    <row r="5" spans="1:16" x14ac:dyDescent="0.3">
      <c r="A5" s="122" t="s">
        <v>23</v>
      </c>
      <c r="B5" s="122"/>
      <c r="C5" s="122"/>
      <c r="D5" s="122"/>
      <c r="E5" s="122"/>
      <c r="F5" s="122"/>
      <c r="G5" s="122"/>
      <c r="H5" s="122"/>
      <c r="J5" s="46" t="s">
        <v>14</v>
      </c>
      <c r="K5" s="46"/>
      <c r="L5" s="46"/>
      <c r="M5" s="53"/>
      <c r="N5" s="54"/>
    </row>
    <row r="6" spans="1:16" x14ac:dyDescent="0.3">
      <c r="A6" s="105" t="s">
        <v>12</v>
      </c>
      <c r="B6" s="105"/>
      <c r="C6" s="106"/>
      <c r="D6" s="106"/>
      <c r="E6" s="106"/>
      <c r="F6" s="106"/>
      <c r="G6" s="106"/>
      <c r="H6" s="106"/>
      <c r="J6" s="4" t="s">
        <v>15</v>
      </c>
      <c r="K6" s="4"/>
      <c r="L6" s="47">
        <v>45118</v>
      </c>
      <c r="M6" s="123"/>
      <c r="N6" s="124"/>
    </row>
    <row r="7" spans="1:16" x14ac:dyDescent="0.3">
      <c r="A7" s="105" t="s">
        <v>10</v>
      </c>
      <c r="B7" s="105"/>
      <c r="C7" s="106"/>
      <c r="D7" s="106"/>
      <c r="E7" s="106"/>
      <c r="F7" s="106"/>
      <c r="G7" s="106"/>
      <c r="H7" s="106"/>
    </row>
    <row r="8" spans="1:16" x14ac:dyDescent="0.3">
      <c r="A8" s="105" t="s">
        <v>9</v>
      </c>
      <c r="B8" s="105"/>
      <c r="C8" s="106"/>
      <c r="D8" s="106"/>
      <c r="E8" s="106"/>
      <c r="F8" s="106"/>
      <c r="G8" s="106"/>
      <c r="H8" s="106"/>
    </row>
    <row r="9" spans="1:16" x14ac:dyDescent="0.3">
      <c r="A9" s="105" t="s">
        <v>11</v>
      </c>
      <c r="B9" s="105"/>
      <c r="C9" s="125"/>
      <c r="D9" s="126"/>
      <c r="E9" s="126"/>
      <c r="F9" s="126"/>
      <c r="G9" s="126"/>
      <c r="H9" s="127"/>
    </row>
    <row r="10" spans="1:16" x14ac:dyDescent="0.3">
      <c r="A10" s="105" t="s">
        <v>8</v>
      </c>
      <c r="B10" s="105"/>
      <c r="C10" s="106"/>
      <c r="D10" s="106"/>
      <c r="E10" s="106"/>
      <c r="F10" s="106"/>
      <c r="G10" s="106"/>
      <c r="H10" s="106"/>
    </row>
    <row r="11" spans="1:16" x14ac:dyDescent="0.3">
      <c r="A11" s="105" t="s">
        <v>7</v>
      </c>
      <c r="B11" s="105"/>
      <c r="C11" s="106"/>
      <c r="D11" s="106"/>
      <c r="E11" s="106"/>
      <c r="F11" s="106"/>
      <c r="G11" s="106"/>
      <c r="H11" s="106"/>
    </row>
    <row r="12" spans="1:16" ht="9" customHeight="1" x14ac:dyDescent="0.3"/>
    <row r="13" spans="1:16" ht="9" customHeight="1" x14ac:dyDescent="0.3"/>
    <row r="14" spans="1:16" ht="9" customHeight="1" x14ac:dyDescent="0.3"/>
    <row r="15" spans="1:16" ht="9" customHeight="1" x14ac:dyDescent="0.3"/>
    <row r="16" spans="1:16" ht="9" customHeight="1" x14ac:dyDescent="0.3"/>
    <row r="17" spans="1:14" ht="9" customHeight="1" x14ac:dyDescent="0.3"/>
    <row r="18" spans="1:14" ht="9" customHeight="1" x14ac:dyDescent="0.3"/>
    <row r="19" spans="1:14" ht="9" customHeight="1" x14ac:dyDescent="0.3"/>
    <row r="20" spans="1:14" ht="15" thickBot="1" x14ac:dyDescent="0.35">
      <c r="A20" s="128" t="s">
        <v>16</v>
      </c>
      <c r="B20" s="129"/>
      <c r="C20" s="129"/>
      <c r="D20" s="130"/>
      <c r="E20" s="113" t="s">
        <v>80</v>
      </c>
      <c r="F20" s="113"/>
      <c r="G20" s="113"/>
    </row>
    <row r="21" spans="1:14" ht="15" thickBot="1" x14ac:dyDescent="0.35">
      <c r="A21" s="107" t="s">
        <v>17</v>
      </c>
      <c r="B21" s="108"/>
      <c r="C21" s="108"/>
      <c r="D21" s="109"/>
      <c r="E21" s="110">
        <f>Beesel!J75+Bergen!J75+Gennep!J75+'Horst aan de Maas'!J75+'Peel en Maas'!J75+Venlo!J75+Venray!J75</f>
        <v>0</v>
      </c>
      <c r="F21" s="111"/>
      <c r="G21" s="111"/>
    </row>
    <row r="24" spans="1:14" x14ac:dyDescent="0.3">
      <c r="A24" s="112" t="s">
        <v>81</v>
      </c>
      <c r="B24" s="112"/>
      <c r="C24" s="112"/>
      <c r="D24" s="112"/>
      <c r="E24" s="112"/>
      <c r="F24" s="5"/>
      <c r="G24" s="5"/>
      <c r="H24" s="5"/>
      <c r="I24" s="5"/>
      <c r="J24" s="5"/>
      <c r="K24" s="5"/>
      <c r="L24" s="5"/>
      <c r="M24" s="5"/>
      <c r="N24" s="5"/>
    </row>
    <row r="25" spans="1:14" x14ac:dyDescent="0.3">
      <c r="A25" s="112" t="s">
        <v>95</v>
      </c>
      <c r="B25" s="112"/>
      <c r="C25" s="112"/>
      <c r="D25" s="112"/>
      <c r="E25" s="112"/>
      <c r="F25" s="112"/>
      <c r="G25" s="112"/>
      <c r="H25" s="112"/>
      <c r="I25" s="112"/>
      <c r="J25" s="112"/>
      <c r="K25" s="112"/>
      <c r="L25" s="112"/>
      <c r="M25" s="112"/>
      <c r="N25" s="112"/>
    </row>
    <row r="26" spans="1:14" x14ac:dyDescent="0.3">
      <c r="A26" s="112"/>
      <c r="B26" s="112"/>
      <c r="C26" s="112"/>
      <c r="D26" s="112"/>
      <c r="E26" s="112"/>
      <c r="F26" s="112"/>
      <c r="G26" s="112"/>
      <c r="H26" s="112"/>
      <c r="I26" s="112"/>
      <c r="J26" s="112"/>
      <c r="K26" s="112"/>
      <c r="L26" s="112"/>
      <c r="M26" s="112"/>
      <c r="N26" s="112"/>
    </row>
    <row r="30" spans="1:14" x14ac:dyDescent="0.3">
      <c r="A30" s="113" t="s">
        <v>23</v>
      </c>
      <c r="B30" s="113"/>
      <c r="C30" s="113"/>
      <c r="D30" s="113"/>
      <c r="E30" s="113"/>
      <c r="F30" s="113"/>
      <c r="G30" s="113"/>
      <c r="H30" s="113"/>
      <c r="J30" s="114" t="s">
        <v>24</v>
      </c>
      <c r="K30" s="115"/>
      <c r="L30" s="115"/>
      <c r="M30" s="115"/>
      <c r="N30" s="116"/>
    </row>
    <row r="31" spans="1:14" x14ac:dyDescent="0.3">
      <c r="A31" s="105" t="s">
        <v>18</v>
      </c>
      <c r="B31" s="105"/>
      <c r="C31" s="106"/>
      <c r="D31" s="106"/>
      <c r="E31" s="106"/>
      <c r="F31" s="106"/>
      <c r="G31" s="106"/>
      <c r="H31" s="106"/>
      <c r="J31" s="117"/>
      <c r="K31" s="118"/>
      <c r="L31" s="118"/>
      <c r="M31" s="118"/>
      <c r="N31" s="119"/>
    </row>
    <row r="32" spans="1:14" x14ac:dyDescent="0.3">
      <c r="A32" s="95" t="s">
        <v>19</v>
      </c>
      <c r="B32" s="95"/>
      <c r="C32" s="95"/>
      <c r="D32" s="95"/>
      <c r="E32" s="95"/>
      <c r="F32" s="95"/>
      <c r="G32" s="95"/>
      <c r="H32" s="95"/>
      <c r="J32" s="96" t="s">
        <v>20</v>
      </c>
      <c r="K32" s="97"/>
      <c r="L32" s="97"/>
      <c r="M32" s="97"/>
      <c r="N32" s="98"/>
    </row>
    <row r="33" spans="1:14" x14ac:dyDescent="0.3">
      <c r="A33" s="95"/>
      <c r="B33" s="95"/>
      <c r="C33" s="95"/>
      <c r="D33" s="95"/>
      <c r="E33" s="95"/>
      <c r="F33" s="95"/>
      <c r="G33" s="95"/>
      <c r="H33" s="95"/>
      <c r="J33" s="99"/>
      <c r="K33" s="100"/>
      <c r="L33" s="100"/>
      <c r="M33" s="100"/>
      <c r="N33" s="101"/>
    </row>
    <row r="34" spans="1:14" x14ac:dyDescent="0.3">
      <c r="A34" s="95"/>
      <c r="B34" s="95"/>
      <c r="C34" s="95"/>
      <c r="D34" s="95"/>
      <c r="E34" s="95"/>
      <c r="F34" s="95"/>
      <c r="G34" s="95"/>
      <c r="H34" s="95"/>
      <c r="J34" s="99"/>
      <c r="K34" s="100"/>
      <c r="L34" s="100"/>
      <c r="M34" s="100"/>
      <c r="N34" s="101"/>
    </row>
    <row r="35" spans="1:14" x14ac:dyDescent="0.3">
      <c r="A35" s="95"/>
      <c r="B35" s="95"/>
      <c r="C35" s="95"/>
      <c r="D35" s="95"/>
      <c r="E35" s="95"/>
      <c r="F35" s="95"/>
      <c r="G35" s="95"/>
      <c r="H35" s="95"/>
      <c r="J35" s="99"/>
      <c r="K35" s="100"/>
      <c r="L35" s="100"/>
      <c r="M35" s="100"/>
      <c r="N35" s="101"/>
    </row>
    <row r="36" spans="1:14" x14ac:dyDescent="0.3">
      <c r="A36" s="95"/>
      <c r="B36" s="95"/>
      <c r="C36" s="95"/>
      <c r="D36" s="95"/>
      <c r="E36" s="95"/>
      <c r="F36" s="95"/>
      <c r="G36" s="95"/>
      <c r="H36" s="95"/>
      <c r="J36" s="99"/>
      <c r="K36" s="100"/>
      <c r="L36" s="100"/>
      <c r="M36" s="100"/>
      <c r="N36" s="101"/>
    </row>
    <row r="37" spans="1:14" x14ac:dyDescent="0.3">
      <c r="A37" s="95"/>
      <c r="B37" s="95"/>
      <c r="C37" s="95"/>
      <c r="D37" s="95"/>
      <c r="E37" s="95"/>
      <c r="F37" s="95"/>
      <c r="G37" s="95"/>
      <c r="H37" s="95"/>
      <c r="J37" s="99"/>
      <c r="K37" s="100"/>
      <c r="L37" s="100"/>
      <c r="M37" s="100"/>
      <c r="N37" s="101"/>
    </row>
    <row r="38" spans="1:14" x14ac:dyDescent="0.3">
      <c r="A38" s="95"/>
      <c r="B38" s="95"/>
      <c r="C38" s="95"/>
      <c r="D38" s="95"/>
      <c r="E38" s="95"/>
      <c r="F38" s="95"/>
      <c r="G38" s="95"/>
      <c r="H38" s="95"/>
      <c r="J38" s="99"/>
      <c r="K38" s="100"/>
      <c r="L38" s="100"/>
      <c r="M38" s="100"/>
      <c r="N38" s="101"/>
    </row>
    <row r="39" spans="1:14" x14ac:dyDescent="0.3">
      <c r="A39" s="95"/>
      <c r="B39" s="95"/>
      <c r="C39" s="95"/>
      <c r="D39" s="95"/>
      <c r="E39" s="95"/>
      <c r="F39" s="95"/>
      <c r="G39" s="95"/>
      <c r="H39" s="95"/>
      <c r="J39" s="99"/>
      <c r="K39" s="100"/>
      <c r="L39" s="100"/>
      <c r="M39" s="100"/>
      <c r="N39" s="101"/>
    </row>
    <row r="40" spans="1:14" x14ac:dyDescent="0.3">
      <c r="A40" s="105" t="s">
        <v>21</v>
      </c>
      <c r="B40" s="105"/>
      <c r="C40" s="106"/>
      <c r="D40" s="106"/>
      <c r="E40" s="106"/>
      <c r="F40" s="106"/>
      <c r="G40" s="106"/>
      <c r="H40" s="106"/>
      <c r="J40" s="102"/>
      <c r="K40" s="103"/>
      <c r="L40" s="103"/>
      <c r="M40" s="103"/>
      <c r="N40" s="104"/>
    </row>
  </sheetData>
  <sheetProtection algorithmName="SHA-512" hashValue="ZI+fk9FxM06yxxvfGVUN0ccu708PMJQ917o3uW86FfCpo0gXGPYj7n/OjQWE847FgId13HA6en741gnEp9pUuA==" saltValue="w03QHJG5PHBrlGZIWS2yNQ==" spinCount="100000" sheet="1" objects="1" scenarios="1"/>
  <mergeCells count="30">
    <mergeCell ref="E20:G20"/>
    <mergeCell ref="M6:N6"/>
    <mergeCell ref="A7:B7"/>
    <mergeCell ref="C7:H7"/>
    <mergeCell ref="A8:B8"/>
    <mergeCell ref="C8:H8"/>
    <mergeCell ref="A9:B9"/>
    <mergeCell ref="C9:H9"/>
    <mergeCell ref="A10:B10"/>
    <mergeCell ref="C10:H10"/>
    <mergeCell ref="A11:B11"/>
    <mergeCell ref="C11:H11"/>
    <mergeCell ref="A20:D20"/>
    <mergeCell ref="A1:J1"/>
    <mergeCell ref="A3:B3"/>
    <mergeCell ref="A5:H5"/>
    <mergeCell ref="A6:B6"/>
    <mergeCell ref="C6:H6"/>
    <mergeCell ref="A32:H39"/>
    <mergeCell ref="J32:N40"/>
    <mergeCell ref="A40:B40"/>
    <mergeCell ref="C40:H40"/>
    <mergeCell ref="A21:D21"/>
    <mergeCell ref="E21:G21"/>
    <mergeCell ref="A24:E24"/>
    <mergeCell ref="A25:N26"/>
    <mergeCell ref="A30:H30"/>
    <mergeCell ref="J30:N31"/>
    <mergeCell ref="A31:B31"/>
    <mergeCell ref="C31:H31"/>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K103"/>
  <sheetViews>
    <sheetView showGridLines="0" zoomScale="85" zoomScaleNormal="85" zoomScaleSheetLayoutView="85" workbookViewId="0">
      <selection sqref="A1:G1"/>
    </sheetView>
  </sheetViews>
  <sheetFormatPr defaultColWidth="9.109375" defaultRowHeight="14.4" x14ac:dyDescent="0.3"/>
  <cols>
    <col min="2" max="2" width="25" customWidth="1"/>
    <col min="6" max="6" width="12.33203125" customWidth="1"/>
    <col min="7" max="7" width="22.109375" customWidth="1"/>
    <col min="8" max="8" width="17.88671875" customWidth="1"/>
    <col min="9" max="10" width="25.88671875" customWidth="1"/>
    <col min="11" max="11" width="23.33203125" customWidth="1"/>
    <col min="12" max="12" width="28.88671875" customWidth="1"/>
    <col min="13" max="13" width="31.109375" customWidth="1"/>
  </cols>
  <sheetData>
    <row r="1" spans="1:10" ht="21" x14ac:dyDescent="0.4">
      <c r="A1" s="179" t="s">
        <v>25</v>
      </c>
      <c r="B1" s="179"/>
      <c r="C1" s="179"/>
      <c r="D1" s="179"/>
      <c r="E1" s="179"/>
      <c r="F1" s="179"/>
      <c r="G1" s="179"/>
      <c r="H1" s="8"/>
      <c r="I1" s="178" t="s">
        <v>13</v>
      </c>
      <c r="J1" s="178"/>
    </row>
    <row r="4" spans="1:10" ht="15" customHeight="1" x14ac:dyDescent="0.3">
      <c r="A4" s="180" t="s">
        <v>28</v>
      </c>
      <c r="B4" s="180"/>
      <c r="C4" s="180"/>
      <c r="D4" s="180"/>
      <c r="E4" s="180"/>
      <c r="F4" s="180"/>
      <c r="G4" s="180"/>
      <c r="H4" s="180"/>
      <c r="I4" s="180"/>
      <c r="J4" s="180"/>
    </row>
    <row r="5" spans="1:10" x14ac:dyDescent="0.3">
      <c r="A5" s="180"/>
      <c r="B5" s="180"/>
      <c r="C5" s="180"/>
      <c r="D5" s="180"/>
      <c r="E5" s="180"/>
      <c r="F5" s="180"/>
      <c r="G5" s="180"/>
      <c r="H5" s="180"/>
      <c r="I5" s="180"/>
      <c r="J5" s="180"/>
    </row>
    <row r="6" spans="1:10" x14ac:dyDescent="0.3">
      <c r="A6" s="180"/>
      <c r="B6" s="180"/>
      <c r="C6" s="180"/>
      <c r="D6" s="180"/>
      <c r="E6" s="180"/>
      <c r="F6" s="180"/>
      <c r="G6" s="180"/>
      <c r="H6" s="180"/>
      <c r="I6" s="180"/>
      <c r="J6" s="180"/>
    </row>
    <row r="8" spans="1:10" ht="19.5" customHeight="1" x14ac:dyDescent="0.35">
      <c r="A8" s="190" t="s">
        <v>23</v>
      </c>
      <c r="B8" s="191"/>
      <c r="C8" s="191"/>
      <c r="D8" s="191"/>
      <c r="E8" s="191"/>
      <c r="F8" s="191"/>
      <c r="G8" s="191"/>
      <c r="H8" s="191"/>
      <c r="I8" s="191"/>
      <c r="J8" s="191"/>
    </row>
    <row r="9" spans="1:10" ht="19.5" customHeight="1" x14ac:dyDescent="0.3">
      <c r="A9" s="131" t="s">
        <v>12</v>
      </c>
      <c r="B9" s="132"/>
      <c r="C9" s="135" t="str">
        <f>IF(Totaalblad!C6=0," ",Totaalblad!C6)</f>
        <v xml:space="preserve"> </v>
      </c>
      <c r="D9" s="136"/>
      <c r="E9" s="136"/>
      <c r="F9" s="136"/>
      <c r="G9" s="136"/>
      <c r="H9" s="136"/>
      <c r="I9" s="136"/>
      <c r="J9" s="137"/>
    </row>
    <row r="10" spans="1:10" ht="19.5" customHeight="1" x14ac:dyDescent="0.3">
      <c r="A10" s="133" t="s">
        <v>10</v>
      </c>
      <c r="B10" s="134"/>
      <c r="C10" s="135" t="str">
        <f>IF(Totaalblad!C7=0," ",Totaalblad!C7)</f>
        <v xml:space="preserve"> </v>
      </c>
      <c r="D10" s="136"/>
      <c r="E10" s="136"/>
      <c r="F10" s="136"/>
      <c r="G10" s="136"/>
      <c r="H10" s="136"/>
      <c r="I10" s="136"/>
      <c r="J10" s="137"/>
    </row>
    <row r="11" spans="1:10" ht="19.5" customHeight="1" x14ac:dyDescent="0.3">
      <c r="A11" s="192" t="s">
        <v>9</v>
      </c>
      <c r="B11" s="193"/>
      <c r="C11" s="135" t="str">
        <f>IF(Totaalblad!C8=0," ",Totaalblad!C8)</f>
        <v xml:space="preserve"> </v>
      </c>
      <c r="D11" s="136"/>
      <c r="E11" s="136"/>
      <c r="F11" s="136"/>
      <c r="G11" s="136"/>
      <c r="H11" s="136"/>
      <c r="I11" s="136"/>
      <c r="J11" s="137"/>
    </row>
    <row r="12" spans="1:10" ht="17.25" customHeight="1" x14ac:dyDescent="0.3">
      <c r="A12" s="194" t="s">
        <v>26</v>
      </c>
      <c r="B12" s="195"/>
      <c r="C12" s="135" t="str">
        <f>IF(Totaalblad!C9=0," ",Totaalblad!C9)</f>
        <v xml:space="preserve"> </v>
      </c>
      <c r="D12" s="136"/>
      <c r="E12" s="136"/>
      <c r="F12" s="136"/>
      <c r="G12" s="136"/>
      <c r="H12" s="136"/>
      <c r="I12" s="136"/>
      <c r="J12" s="137"/>
    </row>
    <row r="13" spans="1:10" x14ac:dyDescent="0.3">
      <c r="A13" s="131" t="s">
        <v>8</v>
      </c>
      <c r="B13" s="132"/>
      <c r="C13" s="135" t="str">
        <f>IF(Totaalblad!C10=0," ",Totaalblad!C10)</f>
        <v xml:space="preserve"> </v>
      </c>
      <c r="D13" s="136"/>
      <c r="E13" s="136"/>
      <c r="F13" s="136"/>
      <c r="G13" s="136"/>
      <c r="H13" s="136"/>
      <c r="I13" s="136"/>
      <c r="J13" s="137"/>
    </row>
    <row r="14" spans="1:10" ht="19.5" customHeight="1" x14ac:dyDescent="0.3">
      <c r="A14" s="133" t="s">
        <v>7</v>
      </c>
      <c r="B14" s="134"/>
      <c r="C14" s="135"/>
      <c r="D14" s="136"/>
      <c r="E14" s="136"/>
      <c r="F14" s="136"/>
      <c r="G14" s="136"/>
      <c r="H14" s="136"/>
      <c r="I14" s="136"/>
      <c r="J14" s="137"/>
    </row>
    <row r="17" spans="1:10" ht="18" x14ac:dyDescent="0.35">
      <c r="A17" s="152" t="s">
        <v>82</v>
      </c>
      <c r="B17" s="152"/>
      <c r="C17" s="152"/>
      <c r="D17" s="152"/>
      <c r="E17" s="152"/>
      <c r="F17" s="152"/>
      <c r="G17" s="152"/>
      <c r="H17" s="152"/>
      <c r="I17" s="152"/>
      <c r="J17" s="152"/>
    </row>
    <row r="18" spans="1:10" ht="18" x14ac:dyDescent="0.35">
      <c r="A18" s="17"/>
      <c r="B18" s="17"/>
      <c r="C18" s="17"/>
      <c r="D18" s="17"/>
      <c r="E18" s="17"/>
      <c r="F18" s="17"/>
      <c r="G18" s="17"/>
      <c r="H18" s="17"/>
      <c r="I18" s="17"/>
      <c r="J18" s="17"/>
    </row>
    <row r="19" spans="1:10" ht="36.6" customHeight="1" x14ac:dyDescent="0.3">
      <c r="A19" s="18"/>
      <c r="B19" s="148" t="s">
        <v>37</v>
      </c>
      <c r="C19" s="149"/>
      <c r="D19" s="149"/>
      <c r="E19" s="149"/>
      <c r="F19" s="41" t="s">
        <v>0</v>
      </c>
      <c r="G19" s="41" t="s">
        <v>72</v>
      </c>
      <c r="H19" s="41" t="s">
        <v>71</v>
      </c>
      <c r="I19" s="61" t="s">
        <v>73</v>
      </c>
      <c r="J19" s="41" t="s">
        <v>83</v>
      </c>
    </row>
    <row r="20" spans="1:10" ht="25.5" customHeight="1" x14ac:dyDescent="0.3">
      <c r="A20" s="18"/>
      <c r="B20" s="31" t="s">
        <v>69</v>
      </c>
      <c r="C20" s="32"/>
      <c r="D20" s="32"/>
      <c r="E20" s="85"/>
      <c r="F20" s="73"/>
      <c r="G20" s="74"/>
      <c r="H20" s="73"/>
      <c r="I20" s="74"/>
      <c r="J20" s="74"/>
    </row>
    <row r="21" spans="1:10" ht="20.25" customHeight="1" x14ac:dyDescent="0.3">
      <c r="A21" s="9"/>
      <c r="B21" s="58" t="s">
        <v>87</v>
      </c>
      <c r="C21" s="59"/>
      <c r="D21" s="59"/>
      <c r="E21" s="60"/>
      <c r="F21" s="75" t="s">
        <v>38</v>
      </c>
      <c r="G21" s="87">
        <v>8995.2000000000007</v>
      </c>
      <c r="H21" s="87">
        <v>749.6</v>
      </c>
      <c r="I21" s="48"/>
      <c r="J21" s="37">
        <f>+H21*I21</f>
        <v>0</v>
      </c>
    </row>
    <row r="22" spans="1:10" ht="20.25" customHeight="1" x14ac:dyDescent="0.3">
      <c r="A22" s="9"/>
      <c r="B22" s="70" t="s">
        <v>86</v>
      </c>
      <c r="C22" s="71"/>
      <c r="D22" s="71"/>
      <c r="E22" s="71"/>
      <c r="F22" s="42" t="s">
        <v>38</v>
      </c>
      <c r="G22" s="86">
        <v>9421.56</v>
      </c>
      <c r="H22" s="86">
        <v>785.13</v>
      </c>
      <c r="I22" s="72"/>
      <c r="J22" s="34">
        <f>+H22*I22</f>
        <v>0</v>
      </c>
    </row>
    <row r="23" spans="1:10" ht="20.25" customHeight="1" x14ac:dyDescent="0.3">
      <c r="A23" s="9"/>
      <c r="B23" s="58" t="s">
        <v>40</v>
      </c>
      <c r="C23" s="59"/>
      <c r="D23" s="59"/>
      <c r="E23" s="60"/>
      <c r="F23" s="43" t="s">
        <v>41</v>
      </c>
      <c r="G23" s="86">
        <v>785.13</v>
      </c>
      <c r="H23" s="86">
        <f>+G23</f>
        <v>785.13</v>
      </c>
      <c r="I23" s="49"/>
      <c r="J23" s="37">
        <f>+H23*I23</f>
        <v>0</v>
      </c>
    </row>
    <row r="24" spans="1:10" ht="20.25" customHeight="1" x14ac:dyDescent="0.3">
      <c r="A24" s="18"/>
      <c r="B24" s="82" t="s">
        <v>70</v>
      </c>
      <c r="C24" s="28"/>
      <c r="D24" s="28"/>
      <c r="E24" s="80"/>
      <c r="F24" s="81"/>
      <c r="G24" s="29"/>
      <c r="H24" s="65"/>
      <c r="I24" s="66"/>
      <c r="J24" s="30"/>
    </row>
    <row r="25" spans="1:10" ht="20.25" customHeight="1" x14ac:dyDescent="0.3">
      <c r="A25" s="9"/>
      <c r="B25" s="58" t="s">
        <v>87</v>
      </c>
      <c r="C25" s="59"/>
      <c r="D25" s="59"/>
      <c r="E25" s="60"/>
      <c r="F25" s="75" t="s">
        <v>38</v>
      </c>
      <c r="G25" s="38"/>
      <c r="H25" s="63">
        <f>+G25/12</f>
        <v>0</v>
      </c>
      <c r="I25" s="38"/>
      <c r="J25" s="34">
        <f>+H25*I25</f>
        <v>0</v>
      </c>
    </row>
    <row r="26" spans="1:10" ht="20.25" customHeight="1" x14ac:dyDescent="0.3">
      <c r="A26" s="9"/>
      <c r="B26" s="70" t="s">
        <v>86</v>
      </c>
      <c r="C26" s="71"/>
      <c r="D26" s="71"/>
      <c r="E26" s="71"/>
      <c r="F26" s="42" t="s">
        <v>38</v>
      </c>
      <c r="G26" s="38"/>
      <c r="H26" s="64">
        <f>+G26/12</f>
        <v>0</v>
      </c>
      <c r="I26" s="72"/>
      <c r="J26" s="34">
        <f>+H26*I26</f>
        <v>0</v>
      </c>
    </row>
    <row r="27" spans="1:10" ht="20.25" customHeight="1" x14ac:dyDescent="0.3">
      <c r="A27" s="9"/>
      <c r="B27" s="58" t="s">
        <v>40</v>
      </c>
      <c r="C27" s="59"/>
      <c r="D27" s="59"/>
      <c r="E27" s="60"/>
      <c r="F27" s="43" t="s">
        <v>41</v>
      </c>
      <c r="G27" s="38"/>
      <c r="H27" s="67">
        <f>+G27</f>
        <v>0</v>
      </c>
      <c r="I27" s="38"/>
      <c r="J27" s="34">
        <f>+H27*I27</f>
        <v>0</v>
      </c>
    </row>
    <row r="28" spans="1:10" ht="20.25" customHeight="1" x14ac:dyDescent="0.3">
      <c r="A28" s="9"/>
      <c r="B28" s="150" t="s">
        <v>3</v>
      </c>
      <c r="C28" s="151"/>
      <c r="D28" s="151"/>
      <c r="E28" s="151"/>
      <c r="F28" s="11"/>
      <c r="G28" s="76"/>
      <c r="H28" s="15"/>
      <c r="I28" s="77"/>
      <c r="J28" s="78">
        <f>SUM(J21,J22,J23,J25,J26,J27)</f>
        <v>0</v>
      </c>
    </row>
    <row r="30" spans="1:10" ht="34.950000000000003" customHeight="1" x14ac:dyDescent="0.3">
      <c r="A30" s="18"/>
      <c r="B30" s="153" t="s">
        <v>44</v>
      </c>
      <c r="C30" s="154"/>
      <c r="D30" s="154"/>
      <c r="E30" s="154"/>
      <c r="F30" s="39" t="s">
        <v>0</v>
      </c>
      <c r="G30" s="39" t="s">
        <v>72</v>
      </c>
      <c r="H30" s="39" t="s">
        <v>71</v>
      </c>
      <c r="I30" s="62" t="s">
        <v>73</v>
      </c>
      <c r="J30" s="41" t="s">
        <v>83</v>
      </c>
    </row>
    <row r="31" spans="1:10" ht="20.25" customHeight="1" x14ac:dyDescent="0.3">
      <c r="A31" s="9"/>
      <c r="B31" s="58" t="s">
        <v>88</v>
      </c>
      <c r="C31" s="59"/>
      <c r="D31" s="59"/>
      <c r="E31" s="60"/>
      <c r="F31" s="42" t="s">
        <v>45</v>
      </c>
      <c r="G31" s="36"/>
      <c r="H31" s="63">
        <f>+G31/12</f>
        <v>0</v>
      </c>
      <c r="I31" s="50"/>
      <c r="J31" s="33">
        <f>+H31*I31</f>
        <v>0</v>
      </c>
    </row>
    <row r="32" spans="1:10" ht="20.25" customHeight="1" x14ac:dyDescent="0.3">
      <c r="A32" s="9"/>
      <c r="B32" s="58" t="s">
        <v>89</v>
      </c>
      <c r="C32" s="59"/>
      <c r="D32" s="59"/>
      <c r="E32" s="60"/>
      <c r="F32" s="42" t="s">
        <v>45</v>
      </c>
      <c r="G32" s="36"/>
      <c r="H32" s="63">
        <f>+G32/12</f>
        <v>0</v>
      </c>
      <c r="I32" s="50"/>
      <c r="J32" s="33">
        <f>+H32*I32</f>
        <v>0</v>
      </c>
    </row>
    <row r="33" spans="1:11" ht="20.25" customHeight="1" x14ac:dyDescent="0.3">
      <c r="A33" s="9"/>
      <c r="B33" s="58" t="s">
        <v>90</v>
      </c>
      <c r="C33" s="59"/>
      <c r="D33" s="59"/>
      <c r="E33" s="60"/>
      <c r="F33" s="43" t="s">
        <v>46</v>
      </c>
      <c r="G33" s="36"/>
      <c r="H33" s="67">
        <f>+G33</f>
        <v>0</v>
      </c>
      <c r="I33" s="51"/>
      <c r="J33" s="33">
        <f t="shared" ref="J33" si="0">+H33*I33</f>
        <v>0</v>
      </c>
    </row>
    <row r="34" spans="1:11" ht="20.25" customHeight="1" x14ac:dyDescent="0.3">
      <c r="A34" s="9"/>
      <c r="B34" s="150" t="s">
        <v>3</v>
      </c>
      <c r="C34" s="151"/>
      <c r="D34" s="151"/>
      <c r="E34" s="151"/>
      <c r="F34" s="76"/>
      <c r="G34" s="76"/>
      <c r="H34" s="15"/>
      <c r="I34" s="77"/>
      <c r="J34" s="78">
        <f>+J31+J32+J33</f>
        <v>0</v>
      </c>
    </row>
    <row r="36" spans="1:11" ht="35.4" customHeight="1" x14ac:dyDescent="0.3">
      <c r="A36" s="18"/>
      <c r="B36" s="148" t="s">
        <v>47</v>
      </c>
      <c r="C36" s="149"/>
      <c r="D36" s="149"/>
      <c r="E36" s="149"/>
      <c r="F36" s="41" t="s">
        <v>0</v>
      </c>
      <c r="G36" s="39" t="s">
        <v>72</v>
      </c>
      <c r="H36" s="39" t="s">
        <v>71</v>
      </c>
      <c r="I36" s="61" t="s">
        <v>73</v>
      </c>
      <c r="J36" s="40" t="s">
        <v>83</v>
      </c>
      <c r="K36" s="84"/>
    </row>
    <row r="37" spans="1:11" ht="20.25" customHeight="1" x14ac:dyDescent="0.3">
      <c r="A37" s="9"/>
      <c r="B37" s="58" t="s">
        <v>91</v>
      </c>
      <c r="C37" s="59"/>
      <c r="D37" s="59"/>
      <c r="E37" s="60"/>
      <c r="F37" s="42" t="s">
        <v>48</v>
      </c>
      <c r="G37" s="88">
        <v>3285.44</v>
      </c>
      <c r="H37" s="86">
        <f>+G37/8</f>
        <v>410.68</v>
      </c>
      <c r="I37" s="48"/>
      <c r="J37" s="37">
        <f>+I37*H37</f>
        <v>0</v>
      </c>
    </row>
    <row r="38" spans="1:11" ht="20.25" customHeight="1" x14ac:dyDescent="0.3">
      <c r="A38" s="9"/>
      <c r="B38" s="58" t="s">
        <v>92</v>
      </c>
      <c r="C38" s="59"/>
      <c r="D38" s="59"/>
      <c r="E38" s="60"/>
      <c r="F38" s="42" t="s">
        <v>48</v>
      </c>
      <c r="G38" s="88">
        <v>3441.2</v>
      </c>
      <c r="H38" s="86">
        <f>+G38/8</f>
        <v>430.15</v>
      </c>
      <c r="I38" s="48"/>
      <c r="J38" s="37">
        <f>+I38*H38</f>
        <v>0</v>
      </c>
    </row>
    <row r="39" spans="1:11" ht="20.25" customHeight="1" x14ac:dyDescent="0.3">
      <c r="A39" s="9"/>
      <c r="B39" s="58" t="s">
        <v>49</v>
      </c>
      <c r="C39" s="59"/>
      <c r="D39" s="59"/>
      <c r="E39" s="60"/>
      <c r="F39" s="43" t="s">
        <v>50</v>
      </c>
      <c r="G39" s="89">
        <v>430.15</v>
      </c>
      <c r="H39" s="87">
        <f>+G39</f>
        <v>430.15</v>
      </c>
      <c r="I39" s="49"/>
      <c r="J39" s="37">
        <f>+I39*H39</f>
        <v>0</v>
      </c>
    </row>
    <row r="40" spans="1:11" ht="20.25" customHeight="1" x14ac:dyDescent="0.3">
      <c r="A40" s="9"/>
      <c r="B40" s="150" t="s">
        <v>3</v>
      </c>
      <c r="C40" s="151"/>
      <c r="D40" s="151"/>
      <c r="E40" s="155"/>
      <c r="F40" s="12"/>
      <c r="G40" s="76"/>
      <c r="H40" s="15"/>
      <c r="I40" s="77"/>
      <c r="J40" s="79">
        <f>SUM(J37:J39)</f>
        <v>0</v>
      </c>
    </row>
    <row r="42" spans="1:11" ht="35.4" customHeight="1" x14ac:dyDescent="0.3">
      <c r="A42" s="18"/>
      <c r="B42" s="148" t="s">
        <v>51</v>
      </c>
      <c r="C42" s="149"/>
      <c r="D42" s="149"/>
      <c r="E42" s="149"/>
      <c r="F42" s="41" t="s">
        <v>0</v>
      </c>
      <c r="G42" s="41" t="s">
        <v>72</v>
      </c>
      <c r="H42" s="41" t="s">
        <v>71</v>
      </c>
      <c r="I42" s="61" t="s">
        <v>73</v>
      </c>
      <c r="J42" s="40" t="s">
        <v>83</v>
      </c>
      <c r="K42" s="84"/>
    </row>
    <row r="43" spans="1:11" ht="20.25" customHeight="1" x14ac:dyDescent="0.3">
      <c r="A43" s="9"/>
      <c r="B43" s="58" t="s">
        <v>52</v>
      </c>
      <c r="C43" s="59"/>
      <c r="D43" s="59"/>
      <c r="E43" s="60"/>
      <c r="F43" s="42" t="s">
        <v>53</v>
      </c>
      <c r="G43" s="88">
        <v>6320.64</v>
      </c>
      <c r="H43" s="86">
        <v>526.72</v>
      </c>
      <c r="I43" s="49"/>
      <c r="J43" s="37">
        <f>+H43*I43</f>
        <v>0</v>
      </c>
    </row>
    <row r="44" spans="1:11" ht="20.25" customHeight="1" x14ac:dyDescent="0.3">
      <c r="A44" s="9"/>
      <c r="B44" s="156" t="s">
        <v>3</v>
      </c>
      <c r="C44" s="157"/>
      <c r="D44" s="157"/>
      <c r="E44" s="157"/>
      <c r="F44" s="11"/>
      <c r="G44" s="76"/>
      <c r="H44" s="15"/>
      <c r="I44" s="77"/>
      <c r="J44" s="79">
        <f>SUM(J43:J43)</f>
        <v>0</v>
      </c>
    </row>
    <row r="46" spans="1:11" ht="35.4" customHeight="1" x14ac:dyDescent="0.3">
      <c r="A46" s="18"/>
      <c r="B46" s="158" t="s">
        <v>54</v>
      </c>
      <c r="C46" s="158"/>
      <c r="D46" s="158"/>
      <c r="E46" s="158"/>
      <c r="F46" s="41" t="s">
        <v>0</v>
      </c>
      <c r="G46" s="61" t="s">
        <v>72</v>
      </c>
      <c r="H46" s="61" t="s">
        <v>71</v>
      </c>
      <c r="I46" s="61" t="s">
        <v>93</v>
      </c>
      <c r="J46" s="61" t="s">
        <v>83</v>
      </c>
    </row>
    <row r="47" spans="1:11" ht="20.25" customHeight="1" x14ac:dyDescent="0.3">
      <c r="A47" s="9"/>
      <c r="B47" s="58" t="s">
        <v>56</v>
      </c>
      <c r="C47" s="59"/>
      <c r="D47" s="59"/>
      <c r="E47" s="60"/>
      <c r="F47" s="42" t="s">
        <v>55</v>
      </c>
      <c r="G47" s="88">
        <v>6836.88</v>
      </c>
      <c r="H47" s="90">
        <f>+G47/12</f>
        <v>569.74</v>
      </c>
      <c r="I47" s="69"/>
      <c r="J47" s="37">
        <f>H47*I47</f>
        <v>0</v>
      </c>
    </row>
    <row r="48" spans="1:11" ht="20.25" customHeight="1" x14ac:dyDescent="0.3">
      <c r="A48" s="9"/>
      <c r="B48" s="156" t="s">
        <v>3</v>
      </c>
      <c r="C48" s="157"/>
      <c r="D48" s="157"/>
      <c r="E48" s="157"/>
      <c r="F48" s="11"/>
      <c r="G48" s="76"/>
      <c r="H48" s="15"/>
      <c r="I48" s="15"/>
      <c r="J48" s="79">
        <f>J47</f>
        <v>0</v>
      </c>
    </row>
    <row r="50" spans="1:11" ht="35.4" customHeight="1" x14ac:dyDescent="0.3">
      <c r="A50" s="18"/>
      <c r="B50" s="158" t="s">
        <v>57</v>
      </c>
      <c r="C50" s="158"/>
      <c r="D50" s="158"/>
      <c r="E50" s="158"/>
      <c r="F50" s="41" t="s">
        <v>0</v>
      </c>
      <c r="G50" s="41" t="s">
        <v>72</v>
      </c>
      <c r="H50" s="41" t="s">
        <v>71</v>
      </c>
      <c r="I50" s="61" t="s">
        <v>73</v>
      </c>
      <c r="J50" s="40" t="s">
        <v>83</v>
      </c>
      <c r="K50" s="84"/>
    </row>
    <row r="51" spans="1:11" ht="20.25" customHeight="1" x14ac:dyDescent="0.3">
      <c r="A51" s="9"/>
      <c r="B51" s="58" t="s">
        <v>58</v>
      </c>
      <c r="C51" s="59"/>
      <c r="D51" s="59"/>
      <c r="E51" s="60"/>
      <c r="F51" s="10" t="s">
        <v>59</v>
      </c>
      <c r="G51" s="91">
        <v>3742.44</v>
      </c>
      <c r="H51" s="90">
        <f>+G51/12</f>
        <v>311.87</v>
      </c>
      <c r="I51" s="52"/>
      <c r="J51" s="37">
        <f>+H51*I51</f>
        <v>0</v>
      </c>
      <c r="K51" s="68"/>
    </row>
    <row r="52" spans="1:11" ht="20.25" customHeight="1" x14ac:dyDescent="0.3">
      <c r="A52" s="9"/>
      <c r="B52" s="156" t="s">
        <v>3</v>
      </c>
      <c r="C52" s="157"/>
      <c r="D52" s="157"/>
      <c r="E52" s="157"/>
      <c r="F52" s="11"/>
      <c r="G52" s="76"/>
      <c r="H52" s="15"/>
      <c r="I52" s="77"/>
      <c r="J52" s="79">
        <f>SUM(J51:J51)</f>
        <v>0</v>
      </c>
    </row>
    <row r="54" spans="1:11" ht="35.4" customHeight="1" x14ac:dyDescent="0.3">
      <c r="A54" s="18"/>
      <c r="B54" s="196" t="s">
        <v>60</v>
      </c>
      <c r="C54" s="196"/>
      <c r="D54" s="196"/>
      <c r="E54" s="148"/>
      <c r="F54" s="83" t="s">
        <v>0</v>
      </c>
      <c r="G54" s="41" t="s">
        <v>6</v>
      </c>
      <c r="H54" s="22" t="s">
        <v>5</v>
      </c>
      <c r="I54" s="41" t="s">
        <v>4</v>
      </c>
      <c r="J54" s="57" t="s">
        <v>84</v>
      </c>
      <c r="K54" s="84"/>
    </row>
    <row r="55" spans="1:11" ht="20.25" customHeight="1" x14ac:dyDescent="0.3">
      <c r="A55" s="9"/>
      <c r="B55" s="58" t="s">
        <v>61</v>
      </c>
      <c r="C55" s="59"/>
      <c r="D55" s="59"/>
      <c r="E55" s="60"/>
      <c r="F55" s="10" t="s">
        <v>64</v>
      </c>
      <c r="G55" s="16" t="s">
        <v>42</v>
      </c>
      <c r="H55" s="14"/>
      <c r="I55" s="92">
        <v>96.11</v>
      </c>
      <c r="J55" s="33">
        <f>$H55*$I55</f>
        <v>0</v>
      </c>
    </row>
    <row r="56" spans="1:11" ht="20.25" customHeight="1" x14ac:dyDescent="0.3">
      <c r="A56" s="9"/>
      <c r="B56" s="58" t="s">
        <v>62</v>
      </c>
      <c r="C56" s="59"/>
      <c r="D56" s="59"/>
      <c r="E56" s="60"/>
      <c r="F56" s="10" t="s">
        <v>65</v>
      </c>
      <c r="G56" s="16" t="s">
        <v>42</v>
      </c>
      <c r="H56" s="14"/>
      <c r="I56" s="92">
        <v>133.43</v>
      </c>
      <c r="J56" s="33">
        <f t="shared" ref="J56:J57" si="1">$H56*$I56</f>
        <v>0</v>
      </c>
    </row>
    <row r="57" spans="1:11" ht="20.25" customHeight="1" x14ac:dyDescent="0.3">
      <c r="A57" s="9"/>
      <c r="B57" s="58" t="s">
        <v>63</v>
      </c>
      <c r="C57" s="59"/>
      <c r="D57" s="59"/>
      <c r="E57" s="60"/>
      <c r="F57" s="10" t="s">
        <v>66</v>
      </c>
      <c r="G57" s="16" t="s">
        <v>42</v>
      </c>
      <c r="H57" s="14"/>
      <c r="I57" s="92">
        <v>157.94999999999999</v>
      </c>
      <c r="J57" s="33">
        <f t="shared" si="1"/>
        <v>0</v>
      </c>
    </row>
    <row r="58" spans="1:11" ht="20.25" customHeight="1" x14ac:dyDescent="0.3">
      <c r="A58" s="9"/>
      <c r="B58" s="156" t="s">
        <v>3</v>
      </c>
      <c r="C58" s="157"/>
      <c r="D58" s="157"/>
      <c r="E58" s="157"/>
      <c r="F58" s="11"/>
      <c r="G58" s="76"/>
      <c r="H58" s="15">
        <f>SUM(H55:H55)</f>
        <v>0</v>
      </c>
      <c r="I58" s="77"/>
      <c r="J58" s="79">
        <f>SUM(J55:J57)</f>
        <v>0</v>
      </c>
    </row>
    <row r="59" spans="1:11" ht="20.25" customHeight="1" x14ac:dyDescent="0.3">
      <c r="B59" s="23"/>
      <c r="C59" s="23"/>
      <c r="D59" s="23"/>
      <c r="E59" s="23"/>
      <c r="F59" s="24"/>
      <c r="G59" s="24"/>
      <c r="H59" s="25"/>
      <c r="I59" s="26"/>
      <c r="J59" s="27"/>
    </row>
    <row r="60" spans="1:11" ht="35.4" customHeight="1" x14ac:dyDescent="0.3">
      <c r="A60" s="18"/>
      <c r="B60" s="158" t="s">
        <v>67</v>
      </c>
      <c r="C60" s="158"/>
      <c r="D60" s="158"/>
      <c r="E60" s="158"/>
      <c r="F60" s="40" t="s">
        <v>0</v>
      </c>
      <c r="G60" s="41" t="s">
        <v>6</v>
      </c>
      <c r="H60" s="22" t="s">
        <v>5</v>
      </c>
      <c r="I60" s="40" t="s">
        <v>4</v>
      </c>
      <c r="J60" s="40" t="s">
        <v>84</v>
      </c>
      <c r="K60" s="84"/>
    </row>
    <row r="61" spans="1:11" ht="20.25" customHeight="1" x14ac:dyDescent="0.3">
      <c r="A61" s="9"/>
      <c r="B61" s="58" t="s">
        <v>27</v>
      </c>
      <c r="C61" s="59"/>
      <c r="D61" s="59"/>
      <c r="E61" s="60"/>
      <c r="F61" s="10" t="s">
        <v>68</v>
      </c>
      <c r="G61" s="16" t="s">
        <v>43</v>
      </c>
      <c r="H61" s="14"/>
      <c r="I61" s="92">
        <v>168.88</v>
      </c>
      <c r="J61" s="33">
        <f>$H61*$I61</f>
        <v>0</v>
      </c>
    </row>
    <row r="62" spans="1:11" ht="20.25" customHeight="1" x14ac:dyDescent="0.3">
      <c r="A62" s="9"/>
      <c r="B62" s="156" t="s">
        <v>3</v>
      </c>
      <c r="C62" s="157"/>
      <c r="D62" s="157"/>
      <c r="E62" s="157"/>
      <c r="F62" s="11"/>
      <c r="G62" s="76"/>
      <c r="H62" s="15">
        <f>SUM(H61:H61)</f>
        <v>0</v>
      </c>
      <c r="I62" s="77"/>
      <c r="J62" s="79">
        <f>SUM(J61:J61)</f>
        <v>0</v>
      </c>
    </row>
    <row r="64" spans="1:11" ht="15.6" x14ac:dyDescent="0.3">
      <c r="A64" s="18"/>
      <c r="B64" s="197" t="s">
        <v>33</v>
      </c>
      <c r="C64" s="197"/>
      <c r="D64" s="197"/>
      <c r="E64" s="197"/>
      <c r="F64" s="41" t="s">
        <v>0</v>
      </c>
      <c r="G64" s="40" t="s">
        <v>6</v>
      </c>
      <c r="H64" s="40" t="s">
        <v>5</v>
      </c>
      <c r="I64" s="41" t="s">
        <v>4</v>
      </c>
      <c r="J64" s="22" t="s">
        <v>84</v>
      </c>
      <c r="K64" s="84"/>
    </row>
    <row r="65" spans="1:10" ht="15.6" x14ac:dyDescent="0.3">
      <c r="A65" s="9"/>
      <c r="B65" s="198" t="s">
        <v>34</v>
      </c>
      <c r="C65" s="199"/>
      <c r="D65" s="199"/>
      <c r="E65" s="200"/>
      <c r="F65" s="7"/>
      <c r="G65" s="7"/>
      <c r="H65" s="14"/>
      <c r="I65" s="36"/>
      <c r="J65" s="33">
        <f t="shared" ref="J65:J72" si="2">$H65*$I65</f>
        <v>0</v>
      </c>
    </row>
    <row r="66" spans="1:10" ht="15.6" x14ac:dyDescent="0.3">
      <c r="A66" s="9"/>
      <c r="B66" s="198" t="s">
        <v>34</v>
      </c>
      <c r="C66" s="199"/>
      <c r="D66" s="199"/>
      <c r="E66" s="200"/>
      <c r="F66" s="7"/>
      <c r="G66" s="7"/>
      <c r="H66" s="14"/>
      <c r="I66" s="36"/>
      <c r="J66" s="33">
        <f t="shared" si="2"/>
        <v>0</v>
      </c>
    </row>
    <row r="67" spans="1:10" ht="15.6" x14ac:dyDescent="0.3">
      <c r="A67" s="9"/>
      <c r="B67" s="198" t="s">
        <v>34</v>
      </c>
      <c r="C67" s="199"/>
      <c r="D67" s="199"/>
      <c r="E67" s="200"/>
      <c r="F67" s="7"/>
      <c r="G67" s="7"/>
      <c r="H67" s="14"/>
      <c r="I67" s="36"/>
      <c r="J67" s="33">
        <f t="shared" si="2"/>
        <v>0</v>
      </c>
    </row>
    <row r="68" spans="1:10" ht="15.6" x14ac:dyDescent="0.3">
      <c r="A68" s="9"/>
      <c r="B68" s="198" t="s">
        <v>34</v>
      </c>
      <c r="C68" s="199"/>
      <c r="D68" s="199"/>
      <c r="E68" s="200"/>
      <c r="F68" s="7"/>
      <c r="G68" s="7"/>
      <c r="H68" s="14"/>
      <c r="I68" s="36"/>
      <c r="J68" s="33">
        <f t="shared" si="2"/>
        <v>0</v>
      </c>
    </row>
    <row r="69" spans="1:10" ht="15.6" x14ac:dyDescent="0.3">
      <c r="A69" s="9"/>
      <c r="B69" s="198" t="s">
        <v>34</v>
      </c>
      <c r="C69" s="199"/>
      <c r="D69" s="199"/>
      <c r="E69" s="200"/>
      <c r="F69" s="7"/>
      <c r="G69" s="7"/>
      <c r="H69" s="14"/>
      <c r="I69" s="36"/>
      <c r="J69" s="33">
        <f t="shared" si="2"/>
        <v>0</v>
      </c>
    </row>
    <row r="70" spans="1:10" ht="15.6" x14ac:dyDescent="0.3">
      <c r="A70" s="9"/>
      <c r="B70" s="198" t="s">
        <v>34</v>
      </c>
      <c r="C70" s="199"/>
      <c r="D70" s="199"/>
      <c r="E70" s="200"/>
      <c r="F70" s="7"/>
      <c r="G70" s="7"/>
      <c r="H70" s="14"/>
      <c r="I70" s="36"/>
      <c r="J70" s="33">
        <f t="shared" si="2"/>
        <v>0</v>
      </c>
    </row>
    <row r="71" spans="1:10" ht="15.6" x14ac:dyDescent="0.3">
      <c r="A71" s="9"/>
      <c r="B71" s="198" t="s">
        <v>34</v>
      </c>
      <c r="C71" s="199"/>
      <c r="D71" s="199"/>
      <c r="E71" s="200"/>
      <c r="F71" s="7"/>
      <c r="G71" s="7"/>
      <c r="H71" s="14"/>
      <c r="I71" s="36"/>
      <c r="J71" s="33">
        <f t="shared" si="2"/>
        <v>0</v>
      </c>
    </row>
    <row r="72" spans="1:10" ht="15.6" x14ac:dyDescent="0.3">
      <c r="A72" s="9"/>
      <c r="B72" s="198" t="s">
        <v>34</v>
      </c>
      <c r="C72" s="199"/>
      <c r="D72" s="199"/>
      <c r="E72" s="200"/>
      <c r="F72" s="7"/>
      <c r="G72" s="7"/>
      <c r="H72" s="14"/>
      <c r="I72" s="36"/>
      <c r="J72" s="33">
        <f t="shared" si="2"/>
        <v>0</v>
      </c>
    </row>
    <row r="73" spans="1:10" ht="15.6" x14ac:dyDescent="0.3">
      <c r="A73" s="9"/>
      <c r="B73" s="150" t="s">
        <v>3</v>
      </c>
      <c r="C73" s="151"/>
      <c r="D73" s="151"/>
      <c r="E73" s="151"/>
      <c r="F73" s="11"/>
      <c r="G73" s="76"/>
      <c r="H73" s="15">
        <v>0</v>
      </c>
      <c r="I73" s="76"/>
      <c r="J73" s="35">
        <f>SUM(J65:J72)</f>
        <v>0</v>
      </c>
    </row>
    <row r="75" spans="1:10" ht="21" x14ac:dyDescent="0.35">
      <c r="A75" s="20"/>
      <c r="B75" s="21" t="s">
        <v>85</v>
      </c>
      <c r="C75" s="21"/>
      <c r="D75" s="21"/>
      <c r="E75" s="21"/>
      <c r="F75" s="21"/>
      <c r="G75" s="21"/>
      <c r="H75" s="21"/>
      <c r="I75" s="21"/>
      <c r="J75" s="44">
        <f>SUM(J28,J34,J40,J44,J48,J52,J58,J62,J73)</f>
        <v>0</v>
      </c>
    </row>
    <row r="76" spans="1:10" x14ac:dyDescent="0.3">
      <c r="J76" s="19"/>
    </row>
    <row r="77" spans="1:10" s="13" customFormat="1" ht="19.5" customHeight="1" thickBot="1" x14ac:dyDescent="0.35">
      <c r="A77" s="177" t="s">
        <v>22</v>
      </c>
      <c r="B77" s="177"/>
      <c r="C77" s="177"/>
      <c r="D77" s="177"/>
      <c r="E77" s="177"/>
      <c r="F77" s="177"/>
      <c r="G77" s="177"/>
      <c r="H77" s="177"/>
    </row>
    <row r="78" spans="1:10" x14ac:dyDescent="0.3">
      <c r="A78" s="138"/>
      <c r="B78" s="181"/>
      <c r="C78" s="182"/>
      <c r="D78" s="182"/>
      <c r="E78" s="182"/>
      <c r="F78" s="182"/>
      <c r="G78" s="182"/>
      <c r="H78" s="182"/>
      <c r="I78" s="182"/>
      <c r="J78" s="183"/>
    </row>
    <row r="79" spans="1:10" x14ac:dyDescent="0.3">
      <c r="A79" s="138"/>
      <c r="B79" s="184"/>
      <c r="C79" s="185"/>
      <c r="D79" s="185"/>
      <c r="E79" s="185"/>
      <c r="F79" s="185"/>
      <c r="G79" s="185"/>
      <c r="H79" s="185"/>
      <c r="I79" s="185"/>
      <c r="J79" s="186"/>
    </row>
    <row r="80" spans="1:10" x14ac:dyDescent="0.3">
      <c r="A80" s="138"/>
      <c r="B80" s="184"/>
      <c r="C80" s="185"/>
      <c r="D80" s="185"/>
      <c r="E80" s="185"/>
      <c r="F80" s="185"/>
      <c r="G80" s="185"/>
      <c r="H80" s="185"/>
      <c r="I80" s="185"/>
      <c r="J80" s="186"/>
    </row>
    <row r="81" spans="1:10" x14ac:dyDescent="0.3">
      <c r="A81" s="138"/>
      <c r="B81" s="184"/>
      <c r="C81" s="185"/>
      <c r="D81" s="185"/>
      <c r="E81" s="185"/>
      <c r="F81" s="185"/>
      <c r="G81" s="185"/>
      <c r="H81" s="185"/>
      <c r="I81" s="185"/>
      <c r="J81" s="186"/>
    </row>
    <row r="82" spans="1:10" x14ac:dyDescent="0.3">
      <c r="A82" s="138"/>
      <c r="B82" s="184"/>
      <c r="C82" s="185"/>
      <c r="D82" s="185"/>
      <c r="E82" s="185"/>
      <c r="F82" s="185"/>
      <c r="G82" s="185"/>
      <c r="H82" s="185"/>
      <c r="I82" s="185"/>
      <c r="J82" s="186"/>
    </row>
    <row r="83" spans="1:10" x14ac:dyDescent="0.3">
      <c r="A83" s="138"/>
      <c r="B83" s="184"/>
      <c r="C83" s="185"/>
      <c r="D83" s="185"/>
      <c r="E83" s="185"/>
      <c r="F83" s="185"/>
      <c r="G83" s="185"/>
      <c r="H83" s="185"/>
      <c r="I83" s="185"/>
      <c r="J83" s="186"/>
    </row>
    <row r="84" spans="1:10" x14ac:dyDescent="0.3">
      <c r="A84" s="138"/>
      <c r="B84" s="184"/>
      <c r="C84" s="185"/>
      <c r="D84" s="185"/>
      <c r="E84" s="185"/>
      <c r="F84" s="185"/>
      <c r="G84" s="185"/>
      <c r="H84" s="185"/>
      <c r="I84" s="185"/>
      <c r="J84" s="186"/>
    </row>
    <row r="85" spans="1:10" ht="15" thickBot="1" x14ac:dyDescent="0.35">
      <c r="A85" s="138"/>
      <c r="B85" s="187"/>
      <c r="C85" s="188"/>
      <c r="D85" s="188"/>
      <c r="E85" s="188"/>
      <c r="F85" s="188"/>
      <c r="G85" s="188"/>
      <c r="H85" s="188"/>
      <c r="I85" s="188"/>
      <c r="J85" s="189"/>
    </row>
    <row r="87" spans="1:10" s="13" customFormat="1" ht="19.5" customHeight="1" thickBot="1" x14ac:dyDescent="0.35">
      <c r="A87" s="177" t="s">
        <v>2</v>
      </c>
      <c r="B87" s="177"/>
      <c r="C87" s="177"/>
      <c r="D87" s="177"/>
      <c r="E87" s="177"/>
      <c r="F87" s="177"/>
      <c r="G87" s="177"/>
      <c r="H87" s="177"/>
    </row>
    <row r="88" spans="1:10" ht="15" customHeight="1" x14ac:dyDescent="0.3">
      <c r="A88" s="138"/>
      <c r="B88" s="139"/>
      <c r="C88" s="140"/>
      <c r="D88" s="140"/>
      <c r="E88" s="140"/>
      <c r="F88" s="140"/>
      <c r="G88" s="140"/>
      <c r="H88" s="140"/>
      <c r="I88" s="140"/>
      <c r="J88" s="141"/>
    </row>
    <row r="89" spans="1:10" x14ac:dyDescent="0.3">
      <c r="A89" s="138"/>
      <c r="B89" s="142"/>
      <c r="C89" s="143"/>
      <c r="D89" s="143"/>
      <c r="E89" s="143"/>
      <c r="F89" s="143"/>
      <c r="G89" s="143"/>
      <c r="H89" s="143"/>
      <c r="I89" s="143"/>
      <c r="J89" s="144"/>
    </row>
    <row r="90" spans="1:10" x14ac:dyDescent="0.3">
      <c r="A90" s="138"/>
      <c r="B90" s="142"/>
      <c r="C90" s="143"/>
      <c r="D90" s="143"/>
      <c r="E90" s="143"/>
      <c r="F90" s="143"/>
      <c r="G90" s="143"/>
      <c r="H90" s="143"/>
      <c r="I90" s="143"/>
      <c r="J90" s="144"/>
    </row>
    <row r="91" spans="1:10" x14ac:dyDescent="0.3">
      <c r="A91" s="138"/>
      <c r="B91" s="142"/>
      <c r="C91" s="143"/>
      <c r="D91" s="143"/>
      <c r="E91" s="143"/>
      <c r="F91" s="143"/>
      <c r="G91" s="143"/>
      <c r="H91" s="143"/>
      <c r="I91" s="143"/>
      <c r="J91" s="144"/>
    </row>
    <row r="92" spans="1:10" x14ac:dyDescent="0.3">
      <c r="A92" s="138"/>
      <c r="B92" s="142"/>
      <c r="C92" s="143"/>
      <c r="D92" s="143"/>
      <c r="E92" s="143"/>
      <c r="F92" s="143"/>
      <c r="G92" s="143"/>
      <c r="H92" s="143"/>
      <c r="I92" s="143"/>
      <c r="J92" s="144"/>
    </row>
    <row r="93" spans="1:10" x14ac:dyDescent="0.3">
      <c r="A93" s="138"/>
      <c r="B93" s="142"/>
      <c r="C93" s="143"/>
      <c r="D93" s="143"/>
      <c r="E93" s="143"/>
      <c r="F93" s="143"/>
      <c r="G93" s="143"/>
      <c r="H93" s="143"/>
      <c r="I93" s="143"/>
      <c r="J93" s="144"/>
    </row>
    <row r="94" spans="1:10" x14ac:dyDescent="0.3">
      <c r="A94" s="138"/>
      <c r="B94" s="142"/>
      <c r="C94" s="143"/>
      <c r="D94" s="143"/>
      <c r="E94" s="143"/>
      <c r="F94" s="143"/>
      <c r="G94" s="143"/>
      <c r="H94" s="143"/>
      <c r="I94" s="143"/>
      <c r="J94" s="144"/>
    </row>
    <row r="95" spans="1:10" ht="15" thickBot="1" x14ac:dyDescent="0.35">
      <c r="A95" s="138"/>
      <c r="B95" s="145"/>
      <c r="C95" s="146"/>
      <c r="D95" s="146"/>
      <c r="E95" s="146"/>
      <c r="F95" s="146"/>
      <c r="G95" s="146"/>
      <c r="H95" s="146"/>
      <c r="I95" s="146"/>
      <c r="J95" s="147"/>
    </row>
    <row r="96" spans="1:10" ht="4.2" customHeight="1" x14ac:dyDescent="0.3">
      <c r="B96" s="45"/>
    </row>
    <row r="97" spans="1:10" ht="30" customHeight="1" x14ac:dyDescent="0.3">
      <c r="A97" s="159" t="s">
        <v>23</v>
      </c>
      <c r="B97" s="159"/>
      <c r="C97" s="159"/>
      <c r="D97" s="159"/>
      <c r="E97" s="159"/>
      <c r="F97" s="159"/>
      <c r="G97" s="159"/>
      <c r="I97" s="160" t="s">
        <v>35</v>
      </c>
      <c r="J97" s="161"/>
    </row>
    <row r="98" spans="1:10" ht="21" customHeight="1" x14ac:dyDescent="0.3">
      <c r="A98" s="162" t="s">
        <v>1</v>
      </c>
      <c r="B98" s="163"/>
      <c r="C98" s="163"/>
      <c r="D98" s="163"/>
      <c r="E98" s="163"/>
      <c r="F98" s="163"/>
      <c r="G98" s="164"/>
      <c r="I98" s="171" t="s">
        <v>36</v>
      </c>
      <c r="J98" s="172"/>
    </row>
    <row r="99" spans="1:10" ht="22.5" customHeight="1" x14ac:dyDescent="0.3">
      <c r="A99" s="165"/>
      <c r="B99" s="166"/>
      <c r="C99" s="166"/>
      <c r="D99" s="166"/>
      <c r="E99" s="166"/>
      <c r="F99" s="166"/>
      <c r="G99" s="167"/>
      <c r="I99" s="173"/>
      <c r="J99" s="174"/>
    </row>
    <row r="100" spans="1:10" x14ac:dyDescent="0.3">
      <c r="A100" s="165"/>
      <c r="B100" s="166"/>
      <c r="C100" s="166"/>
      <c r="D100" s="166"/>
      <c r="E100" s="166"/>
      <c r="F100" s="166"/>
      <c r="G100" s="167"/>
      <c r="I100" s="173"/>
      <c r="J100" s="174"/>
    </row>
    <row r="101" spans="1:10" x14ac:dyDescent="0.3">
      <c r="A101" s="165"/>
      <c r="B101" s="166"/>
      <c r="C101" s="166"/>
      <c r="D101" s="166"/>
      <c r="E101" s="166"/>
      <c r="F101" s="166"/>
      <c r="G101" s="167"/>
      <c r="I101" s="173"/>
      <c r="J101" s="174"/>
    </row>
    <row r="102" spans="1:10" x14ac:dyDescent="0.3">
      <c r="A102" s="165"/>
      <c r="B102" s="166"/>
      <c r="C102" s="166"/>
      <c r="D102" s="166"/>
      <c r="E102" s="166"/>
      <c r="F102" s="166"/>
      <c r="G102" s="167"/>
      <c r="I102" s="173"/>
      <c r="J102" s="174"/>
    </row>
    <row r="103" spans="1:10" ht="27" customHeight="1" x14ac:dyDescent="0.3">
      <c r="A103" s="168"/>
      <c r="B103" s="169"/>
      <c r="C103" s="169"/>
      <c r="D103" s="169"/>
      <c r="E103" s="169"/>
      <c r="F103" s="169"/>
      <c r="G103" s="170"/>
      <c r="I103" s="175"/>
      <c r="J103" s="176"/>
    </row>
  </sheetData>
  <sheetProtection algorithmName="SHA-512" hashValue="Bm5CL2bgxApTsCPlnUZazlo6HsBwPQ7AZ33/CqIqaCvOGXFRjdBSGsXeGTCIOyGG5e0TY3Jd7zjJWtHbD58V8w==" saltValue="fqLKRtvZT9nQcBJEbZOdhw==" spinCount="100000" sheet="1" objects="1" scenarios="1"/>
  <mergeCells count="53">
    <mergeCell ref="B70:E70"/>
    <mergeCell ref="B71:E71"/>
    <mergeCell ref="B72:E72"/>
    <mergeCell ref="B73:E73"/>
    <mergeCell ref="B65:E65"/>
    <mergeCell ref="B66:E66"/>
    <mergeCell ref="B67:E67"/>
    <mergeCell ref="B68:E68"/>
    <mergeCell ref="B69:E69"/>
    <mergeCell ref="B50:E50"/>
    <mergeCell ref="B52:E52"/>
    <mergeCell ref="B54:E54"/>
    <mergeCell ref="B58:E58"/>
    <mergeCell ref="B64:E64"/>
    <mergeCell ref="B60:E60"/>
    <mergeCell ref="B62:E62"/>
    <mergeCell ref="I1:J1"/>
    <mergeCell ref="A1:G1"/>
    <mergeCell ref="A4:J6"/>
    <mergeCell ref="A77:H77"/>
    <mergeCell ref="A78:A85"/>
    <mergeCell ref="B78:J85"/>
    <mergeCell ref="C12:J12"/>
    <mergeCell ref="C13:J13"/>
    <mergeCell ref="C14:J14"/>
    <mergeCell ref="A8:J8"/>
    <mergeCell ref="A9:B9"/>
    <mergeCell ref="A10:B10"/>
    <mergeCell ref="C9:J9"/>
    <mergeCell ref="C10:J10"/>
    <mergeCell ref="A11:B11"/>
    <mergeCell ref="A12:B12"/>
    <mergeCell ref="A97:G97"/>
    <mergeCell ref="I97:J97"/>
    <mergeCell ref="A98:G103"/>
    <mergeCell ref="I98:J103"/>
    <mergeCell ref="A87:H87"/>
    <mergeCell ref="A13:B13"/>
    <mergeCell ref="A14:B14"/>
    <mergeCell ref="C11:J11"/>
    <mergeCell ref="A88:A95"/>
    <mergeCell ref="B88:J95"/>
    <mergeCell ref="B19:E19"/>
    <mergeCell ref="B28:E28"/>
    <mergeCell ref="A17:J17"/>
    <mergeCell ref="B30:E30"/>
    <mergeCell ref="B34:E34"/>
    <mergeCell ref="B36:E36"/>
    <mergeCell ref="B40:E40"/>
    <mergeCell ref="B42:E42"/>
    <mergeCell ref="B44:E44"/>
    <mergeCell ref="B46:E46"/>
    <mergeCell ref="B48:E48"/>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A6DA7EA-130D-4730-A25A-6826105A7CBE}">
          <x14:formula1>
            <xm:f>Eenheden!$A$1:$A$6</xm:f>
          </x14:formula1>
          <xm:sqref>G61 G55:G57 G65:G72 G24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2F383-7C58-4CF4-93A3-07D7DEF6E665}">
  <sheetPr>
    <pageSetUpPr fitToPage="1"/>
  </sheetPr>
  <dimension ref="A1:K103"/>
  <sheetViews>
    <sheetView showGridLines="0" zoomScale="85" zoomScaleNormal="85" zoomScaleSheetLayoutView="85" workbookViewId="0">
      <selection activeCell="J22" sqref="J22"/>
    </sheetView>
  </sheetViews>
  <sheetFormatPr defaultColWidth="9.109375" defaultRowHeight="14.4" x14ac:dyDescent="0.3"/>
  <cols>
    <col min="2" max="2" width="25" customWidth="1"/>
    <col min="6" max="6" width="12.33203125" customWidth="1"/>
    <col min="7" max="7" width="22.109375" customWidth="1"/>
    <col min="8" max="8" width="17.88671875" customWidth="1"/>
    <col min="9" max="10" width="25.88671875" customWidth="1"/>
    <col min="11" max="11" width="23.33203125" customWidth="1"/>
    <col min="12" max="12" width="28.88671875" customWidth="1"/>
    <col min="13" max="13" width="31.109375" customWidth="1"/>
  </cols>
  <sheetData>
    <row r="1" spans="1:10" ht="21" x14ac:dyDescent="0.4">
      <c r="A1" s="179" t="s">
        <v>25</v>
      </c>
      <c r="B1" s="179"/>
      <c r="C1" s="179"/>
      <c r="D1" s="179"/>
      <c r="E1" s="179"/>
      <c r="F1" s="179"/>
      <c r="G1" s="179"/>
      <c r="H1" s="8"/>
      <c r="I1" s="178" t="s">
        <v>75</v>
      </c>
      <c r="J1" s="178"/>
    </row>
    <row r="4" spans="1:10" ht="15" customHeight="1" x14ac:dyDescent="0.3">
      <c r="A4" s="180" t="s">
        <v>28</v>
      </c>
      <c r="B4" s="180"/>
      <c r="C4" s="180"/>
      <c r="D4" s="180"/>
      <c r="E4" s="180"/>
      <c r="F4" s="180"/>
      <c r="G4" s="180"/>
      <c r="H4" s="180"/>
      <c r="I4" s="180"/>
      <c r="J4" s="180"/>
    </row>
    <row r="5" spans="1:10" x14ac:dyDescent="0.3">
      <c r="A5" s="180"/>
      <c r="B5" s="180"/>
      <c r="C5" s="180"/>
      <c r="D5" s="180"/>
      <c r="E5" s="180"/>
      <c r="F5" s="180"/>
      <c r="G5" s="180"/>
      <c r="H5" s="180"/>
      <c r="I5" s="180"/>
      <c r="J5" s="180"/>
    </row>
    <row r="6" spans="1:10" x14ac:dyDescent="0.3">
      <c r="A6" s="180"/>
      <c r="B6" s="180"/>
      <c r="C6" s="180"/>
      <c r="D6" s="180"/>
      <c r="E6" s="180"/>
      <c r="F6" s="180"/>
      <c r="G6" s="180"/>
      <c r="H6" s="180"/>
      <c r="I6" s="180"/>
      <c r="J6" s="180"/>
    </row>
    <row r="8" spans="1:10" ht="19.5" customHeight="1" x14ac:dyDescent="0.35">
      <c r="A8" s="190" t="s">
        <v>23</v>
      </c>
      <c r="B8" s="191"/>
      <c r="C8" s="191"/>
      <c r="D8" s="191"/>
      <c r="E8" s="191"/>
      <c r="F8" s="191"/>
      <c r="G8" s="191"/>
      <c r="H8" s="191"/>
      <c r="I8" s="191"/>
      <c r="J8" s="191"/>
    </row>
    <row r="9" spans="1:10" ht="19.5" customHeight="1" x14ac:dyDescent="0.3">
      <c r="A9" s="131" t="s">
        <v>12</v>
      </c>
      <c r="B9" s="132"/>
      <c r="C9" s="135" t="str">
        <f>IF(Totaalblad!C6=0," ",Totaalblad!C6)</f>
        <v xml:space="preserve"> </v>
      </c>
      <c r="D9" s="136"/>
      <c r="E9" s="136"/>
      <c r="F9" s="136"/>
      <c r="G9" s="136"/>
      <c r="H9" s="136"/>
      <c r="I9" s="136"/>
      <c r="J9" s="137"/>
    </row>
    <row r="10" spans="1:10" ht="19.5" customHeight="1" x14ac:dyDescent="0.3">
      <c r="A10" s="133" t="s">
        <v>10</v>
      </c>
      <c r="B10" s="134"/>
      <c r="C10" s="135" t="str">
        <f>IF(Totaalblad!C7=0," ",Totaalblad!C7)</f>
        <v xml:space="preserve"> </v>
      </c>
      <c r="D10" s="136"/>
      <c r="E10" s="136"/>
      <c r="F10" s="136"/>
      <c r="G10" s="136"/>
      <c r="H10" s="136"/>
      <c r="I10" s="136"/>
      <c r="J10" s="137"/>
    </row>
    <row r="11" spans="1:10" ht="19.5" customHeight="1" x14ac:dyDescent="0.3">
      <c r="A11" s="192" t="s">
        <v>9</v>
      </c>
      <c r="B11" s="193"/>
      <c r="C11" s="135" t="str">
        <f>IF(Totaalblad!C8=0," ",Totaalblad!C8)</f>
        <v xml:space="preserve"> </v>
      </c>
      <c r="D11" s="136"/>
      <c r="E11" s="136"/>
      <c r="F11" s="136"/>
      <c r="G11" s="136"/>
      <c r="H11" s="136"/>
      <c r="I11" s="136"/>
      <c r="J11" s="137"/>
    </row>
    <row r="12" spans="1:10" ht="17.25" customHeight="1" x14ac:dyDescent="0.3">
      <c r="A12" s="194" t="s">
        <v>26</v>
      </c>
      <c r="B12" s="195"/>
      <c r="C12" s="135" t="str">
        <f>IF(Totaalblad!C9=0," ",Totaalblad!C9)</f>
        <v xml:space="preserve"> </v>
      </c>
      <c r="D12" s="136"/>
      <c r="E12" s="136"/>
      <c r="F12" s="136"/>
      <c r="G12" s="136"/>
      <c r="H12" s="136"/>
      <c r="I12" s="136"/>
      <c r="J12" s="137"/>
    </row>
    <row r="13" spans="1:10" x14ac:dyDescent="0.3">
      <c r="A13" s="131" t="s">
        <v>8</v>
      </c>
      <c r="B13" s="132"/>
      <c r="C13" s="135" t="str">
        <f>IF(Totaalblad!C10=0," ",Totaalblad!C10)</f>
        <v xml:space="preserve"> </v>
      </c>
      <c r="D13" s="136"/>
      <c r="E13" s="136"/>
      <c r="F13" s="136"/>
      <c r="G13" s="136"/>
      <c r="H13" s="136"/>
      <c r="I13" s="136"/>
      <c r="J13" s="137"/>
    </row>
    <row r="14" spans="1:10" ht="19.5" customHeight="1" x14ac:dyDescent="0.3">
      <c r="A14" s="133" t="s">
        <v>7</v>
      </c>
      <c r="B14" s="134"/>
      <c r="C14" s="135" t="str">
        <f>IF(Totaalblad!C11=0," ",Totaalblad!C11)</f>
        <v xml:space="preserve"> </v>
      </c>
      <c r="D14" s="136"/>
      <c r="E14" s="136"/>
      <c r="F14" s="136"/>
      <c r="G14" s="136"/>
      <c r="H14" s="136"/>
      <c r="I14" s="136"/>
      <c r="J14" s="137"/>
    </row>
    <row r="17" spans="1:10" ht="18" x14ac:dyDescent="0.35">
      <c r="A17" s="152" t="s">
        <v>82</v>
      </c>
      <c r="B17" s="152"/>
      <c r="C17" s="152"/>
      <c r="D17" s="152"/>
      <c r="E17" s="152"/>
      <c r="F17" s="152"/>
      <c r="G17" s="152"/>
      <c r="H17" s="152"/>
      <c r="I17" s="152"/>
      <c r="J17" s="152"/>
    </row>
    <row r="18" spans="1:10" ht="18" x14ac:dyDescent="0.35">
      <c r="A18" s="17"/>
      <c r="B18" s="17"/>
      <c r="C18" s="17"/>
      <c r="D18" s="17"/>
      <c r="E18" s="17"/>
      <c r="F18" s="17"/>
      <c r="G18" s="17"/>
      <c r="H18" s="17"/>
      <c r="I18" s="17"/>
      <c r="J18" s="17"/>
    </row>
    <row r="19" spans="1:10" ht="36.6" customHeight="1" x14ac:dyDescent="0.3">
      <c r="A19" s="18"/>
      <c r="B19" s="148" t="s">
        <v>37</v>
      </c>
      <c r="C19" s="149"/>
      <c r="D19" s="149"/>
      <c r="E19" s="149"/>
      <c r="F19" s="41" t="s">
        <v>0</v>
      </c>
      <c r="G19" s="41" t="s">
        <v>72</v>
      </c>
      <c r="H19" s="41" t="s">
        <v>71</v>
      </c>
      <c r="I19" s="61" t="s">
        <v>73</v>
      </c>
      <c r="J19" s="41" t="s">
        <v>83</v>
      </c>
    </row>
    <row r="20" spans="1:10" ht="25.5" customHeight="1" x14ac:dyDescent="0.3">
      <c r="A20" s="18"/>
      <c r="B20" s="31" t="s">
        <v>69</v>
      </c>
      <c r="C20" s="32"/>
      <c r="D20" s="32"/>
      <c r="E20" s="85"/>
      <c r="F20" s="73"/>
      <c r="G20" s="74"/>
      <c r="H20" s="73"/>
      <c r="I20" s="74"/>
      <c r="J20" s="74"/>
    </row>
    <row r="21" spans="1:10" ht="20.25" customHeight="1" x14ac:dyDescent="0.3">
      <c r="A21" s="9"/>
      <c r="B21" s="58" t="s">
        <v>87</v>
      </c>
      <c r="C21" s="59"/>
      <c r="D21" s="59"/>
      <c r="E21" s="60"/>
      <c r="F21" s="75" t="s">
        <v>38</v>
      </c>
      <c r="G21" s="87">
        <v>8995.2000000000007</v>
      </c>
      <c r="H21" s="87">
        <v>749.6</v>
      </c>
      <c r="I21" s="48"/>
      <c r="J21" s="37">
        <f>+H21*I21</f>
        <v>0</v>
      </c>
    </row>
    <row r="22" spans="1:10" ht="20.25" customHeight="1" x14ac:dyDescent="0.3">
      <c r="A22" s="9"/>
      <c r="B22" s="70" t="s">
        <v>86</v>
      </c>
      <c r="C22" s="71"/>
      <c r="D22" s="71"/>
      <c r="E22" s="71"/>
      <c r="F22" s="42" t="s">
        <v>38</v>
      </c>
      <c r="G22" s="86">
        <v>9421.56</v>
      </c>
      <c r="H22" s="86">
        <v>785.13</v>
      </c>
      <c r="I22" s="72"/>
      <c r="J22" s="34">
        <f>+H22*I22</f>
        <v>0</v>
      </c>
    </row>
    <row r="23" spans="1:10" ht="20.25" customHeight="1" x14ac:dyDescent="0.3">
      <c r="A23" s="9"/>
      <c r="B23" s="58" t="s">
        <v>40</v>
      </c>
      <c r="C23" s="59"/>
      <c r="D23" s="59"/>
      <c r="E23" s="60"/>
      <c r="F23" s="43" t="s">
        <v>41</v>
      </c>
      <c r="G23" s="86">
        <v>785.13</v>
      </c>
      <c r="H23" s="86">
        <f>+G23</f>
        <v>785.13</v>
      </c>
      <c r="I23" s="49"/>
      <c r="J23" s="37">
        <f>+H23*I23</f>
        <v>0</v>
      </c>
    </row>
    <row r="24" spans="1:10" ht="20.25" customHeight="1" x14ac:dyDescent="0.3">
      <c r="A24" s="18"/>
      <c r="B24" s="82" t="s">
        <v>70</v>
      </c>
      <c r="C24" s="28"/>
      <c r="D24" s="28"/>
      <c r="E24" s="80"/>
      <c r="F24" s="81"/>
      <c r="G24" s="29"/>
      <c r="H24" s="65"/>
      <c r="I24" s="66"/>
      <c r="J24" s="30"/>
    </row>
    <row r="25" spans="1:10" ht="20.25" customHeight="1" x14ac:dyDescent="0.3">
      <c r="A25" s="9"/>
      <c r="B25" s="58" t="s">
        <v>87</v>
      </c>
      <c r="C25" s="59"/>
      <c r="D25" s="59"/>
      <c r="E25" s="60"/>
      <c r="F25" s="75" t="s">
        <v>38</v>
      </c>
      <c r="G25" s="38"/>
      <c r="H25" s="63">
        <f>+G25/12</f>
        <v>0</v>
      </c>
      <c r="I25" s="38"/>
      <c r="J25" s="34">
        <f>+H25*I25</f>
        <v>0</v>
      </c>
    </row>
    <row r="26" spans="1:10" ht="20.25" customHeight="1" x14ac:dyDescent="0.3">
      <c r="A26" s="9"/>
      <c r="B26" s="70" t="s">
        <v>86</v>
      </c>
      <c r="C26" s="71"/>
      <c r="D26" s="71"/>
      <c r="E26" s="71"/>
      <c r="F26" s="42" t="s">
        <v>38</v>
      </c>
      <c r="G26" s="38"/>
      <c r="H26" s="64">
        <f>+G26/12</f>
        <v>0</v>
      </c>
      <c r="I26" s="72"/>
      <c r="J26" s="34">
        <f>+H26*I26</f>
        <v>0</v>
      </c>
    </row>
    <row r="27" spans="1:10" ht="20.25" customHeight="1" x14ac:dyDescent="0.3">
      <c r="A27" s="9"/>
      <c r="B27" s="58" t="s">
        <v>40</v>
      </c>
      <c r="C27" s="59"/>
      <c r="D27" s="59"/>
      <c r="E27" s="60"/>
      <c r="F27" s="43" t="s">
        <v>41</v>
      </c>
      <c r="G27" s="38"/>
      <c r="H27" s="67">
        <f>+G27</f>
        <v>0</v>
      </c>
      <c r="I27" s="38"/>
      <c r="J27" s="34">
        <f>+H27*I27</f>
        <v>0</v>
      </c>
    </row>
    <row r="28" spans="1:10" ht="20.25" customHeight="1" x14ac:dyDescent="0.3">
      <c r="A28" s="9"/>
      <c r="B28" s="150" t="s">
        <v>3</v>
      </c>
      <c r="C28" s="151"/>
      <c r="D28" s="151"/>
      <c r="E28" s="151"/>
      <c r="F28" s="11"/>
      <c r="G28" s="76"/>
      <c r="H28" s="15"/>
      <c r="I28" s="77"/>
      <c r="J28" s="78">
        <f>SUM(J21,J22,J23,J25,J26,J27)</f>
        <v>0</v>
      </c>
    </row>
    <row r="30" spans="1:10" ht="34.950000000000003" customHeight="1" x14ac:dyDescent="0.3">
      <c r="A30" s="18"/>
      <c r="B30" s="153" t="s">
        <v>44</v>
      </c>
      <c r="C30" s="154"/>
      <c r="D30" s="154"/>
      <c r="E30" s="154"/>
      <c r="F30" s="39" t="s">
        <v>0</v>
      </c>
      <c r="G30" s="39" t="s">
        <v>72</v>
      </c>
      <c r="H30" s="39" t="s">
        <v>71</v>
      </c>
      <c r="I30" s="62" t="s">
        <v>73</v>
      </c>
      <c r="J30" s="41" t="s">
        <v>83</v>
      </c>
    </row>
    <row r="31" spans="1:10" ht="20.25" customHeight="1" x14ac:dyDescent="0.3">
      <c r="A31" s="9"/>
      <c r="B31" s="58" t="s">
        <v>88</v>
      </c>
      <c r="C31" s="59"/>
      <c r="D31" s="59"/>
      <c r="E31" s="60"/>
      <c r="F31" s="42" t="s">
        <v>45</v>
      </c>
      <c r="G31" s="36"/>
      <c r="H31" s="63">
        <f>+G31/12</f>
        <v>0</v>
      </c>
      <c r="I31" s="50"/>
      <c r="J31" s="33">
        <f>+H31*I31</f>
        <v>0</v>
      </c>
    </row>
    <row r="32" spans="1:10" ht="20.25" customHeight="1" x14ac:dyDescent="0.3">
      <c r="A32" s="9"/>
      <c r="B32" s="58" t="s">
        <v>89</v>
      </c>
      <c r="C32" s="59"/>
      <c r="D32" s="59"/>
      <c r="E32" s="60"/>
      <c r="F32" s="42" t="s">
        <v>45</v>
      </c>
      <c r="G32" s="36"/>
      <c r="H32" s="63">
        <f>+G32/12</f>
        <v>0</v>
      </c>
      <c r="I32" s="50"/>
      <c r="J32" s="33">
        <f>+H32*I32</f>
        <v>0</v>
      </c>
    </row>
    <row r="33" spans="1:11" ht="20.25" customHeight="1" x14ac:dyDescent="0.3">
      <c r="A33" s="9"/>
      <c r="B33" s="58" t="s">
        <v>90</v>
      </c>
      <c r="C33" s="59"/>
      <c r="D33" s="59"/>
      <c r="E33" s="60"/>
      <c r="F33" s="43" t="s">
        <v>46</v>
      </c>
      <c r="G33" s="36"/>
      <c r="H33" s="67">
        <f>+G33</f>
        <v>0</v>
      </c>
      <c r="I33" s="51"/>
      <c r="J33" s="33">
        <f t="shared" ref="J33" si="0">+H33*I33</f>
        <v>0</v>
      </c>
    </row>
    <row r="34" spans="1:11" ht="20.25" customHeight="1" x14ac:dyDescent="0.3">
      <c r="A34" s="9"/>
      <c r="B34" s="150" t="s">
        <v>3</v>
      </c>
      <c r="C34" s="151"/>
      <c r="D34" s="151"/>
      <c r="E34" s="151"/>
      <c r="F34" s="76"/>
      <c r="G34" s="76"/>
      <c r="H34" s="15"/>
      <c r="I34" s="77"/>
      <c r="J34" s="78">
        <f>+J31+J32+J33</f>
        <v>0</v>
      </c>
    </row>
    <row r="36" spans="1:11" ht="35.4" customHeight="1" x14ac:dyDescent="0.3">
      <c r="A36" s="18"/>
      <c r="B36" s="148" t="s">
        <v>47</v>
      </c>
      <c r="C36" s="149"/>
      <c r="D36" s="149"/>
      <c r="E36" s="149"/>
      <c r="F36" s="41" t="s">
        <v>0</v>
      </c>
      <c r="G36" s="39" t="s">
        <v>72</v>
      </c>
      <c r="H36" s="39" t="s">
        <v>71</v>
      </c>
      <c r="I36" s="61" t="s">
        <v>73</v>
      </c>
      <c r="J36" s="40" t="s">
        <v>83</v>
      </c>
      <c r="K36" s="84"/>
    </row>
    <row r="37" spans="1:11" ht="20.25" customHeight="1" x14ac:dyDescent="0.3">
      <c r="A37" s="9"/>
      <c r="B37" s="58" t="s">
        <v>91</v>
      </c>
      <c r="C37" s="59"/>
      <c r="D37" s="59"/>
      <c r="E37" s="60"/>
      <c r="F37" s="42" t="s">
        <v>48</v>
      </c>
      <c r="G37" s="88">
        <v>3285.44</v>
      </c>
      <c r="H37" s="86">
        <f>+G37/8</f>
        <v>410.68</v>
      </c>
      <c r="I37" s="48"/>
      <c r="J37" s="37">
        <f>+I37*H37</f>
        <v>0</v>
      </c>
    </row>
    <row r="38" spans="1:11" ht="20.25" customHeight="1" x14ac:dyDescent="0.3">
      <c r="A38" s="9"/>
      <c r="B38" s="58" t="s">
        <v>92</v>
      </c>
      <c r="C38" s="59"/>
      <c r="D38" s="59"/>
      <c r="E38" s="60"/>
      <c r="F38" s="42" t="s">
        <v>48</v>
      </c>
      <c r="G38" s="88">
        <v>3441.2</v>
      </c>
      <c r="H38" s="86">
        <f>+G38/8</f>
        <v>430.15</v>
      </c>
      <c r="I38" s="48"/>
      <c r="J38" s="37">
        <f>+I38*H38</f>
        <v>0</v>
      </c>
    </row>
    <row r="39" spans="1:11" ht="20.25" customHeight="1" x14ac:dyDescent="0.3">
      <c r="A39" s="9"/>
      <c r="B39" s="58" t="s">
        <v>49</v>
      </c>
      <c r="C39" s="59"/>
      <c r="D39" s="59"/>
      <c r="E39" s="60"/>
      <c r="F39" s="43" t="s">
        <v>50</v>
      </c>
      <c r="G39" s="89">
        <v>430.15</v>
      </c>
      <c r="H39" s="87">
        <f>+G39</f>
        <v>430.15</v>
      </c>
      <c r="I39" s="49"/>
      <c r="J39" s="37">
        <f>+I39*H39</f>
        <v>0</v>
      </c>
    </row>
    <row r="40" spans="1:11" ht="20.25" customHeight="1" x14ac:dyDescent="0.3">
      <c r="A40" s="9"/>
      <c r="B40" s="150" t="s">
        <v>3</v>
      </c>
      <c r="C40" s="151"/>
      <c r="D40" s="151"/>
      <c r="E40" s="155"/>
      <c r="F40" s="12"/>
      <c r="G40" s="76"/>
      <c r="H40" s="15"/>
      <c r="I40" s="77"/>
      <c r="J40" s="79">
        <f>SUM(J37:J39)</f>
        <v>0</v>
      </c>
    </row>
    <row r="42" spans="1:11" ht="35.4" customHeight="1" x14ac:dyDescent="0.3">
      <c r="A42" s="18"/>
      <c r="B42" s="148" t="s">
        <v>51</v>
      </c>
      <c r="C42" s="149"/>
      <c r="D42" s="149"/>
      <c r="E42" s="149"/>
      <c r="F42" s="41" t="s">
        <v>0</v>
      </c>
      <c r="G42" s="41" t="s">
        <v>72</v>
      </c>
      <c r="H42" s="41" t="s">
        <v>71</v>
      </c>
      <c r="I42" s="61" t="s">
        <v>73</v>
      </c>
      <c r="J42" s="40" t="s">
        <v>83</v>
      </c>
      <c r="K42" s="84"/>
    </row>
    <row r="43" spans="1:11" ht="20.25" customHeight="1" x14ac:dyDescent="0.3">
      <c r="A43" s="9"/>
      <c r="B43" s="58" t="s">
        <v>52</v>
      </c>
      <c r="C43" s="59"/>
      <c r="D43" s="59"/>
      <c r="E43" s="60"/>
      <c r="F43" s="42" t="s">
        <v>53</v>
      </c>
      <c r="G43" s="88">
        <v>6320.64</v>
      </c>
      <c r="H43" s="86">
        <v>526.72</v>
      </c>
      <c r="I43" s="49"/>
      <c r="J43" s="37">
        <f>+H43*I43</f>
        <v>0</v>
      </c>
    </row>
    <row r="44" spans="1:11" ht="20.25" customHeight="1" x14ac:dyDescent="0.3">
      <c r="A44" s="9"/>
      <c r="B44" s="156" t="s">
        <v>3</v>
      </c>
      <c r="C44" s="157"/>
      <c r="D44" s="157"/>
      <c r="E44" s="157"/>
      <c r="F44" s="11"/>
      <c r="G44" s="76"/>
      <c r="H44" s="15"/>
      <c r="I44" s="77"/>
      <c r="J44" s="79">
        <f>SUM(J43:J43)</f>
        <v>0</v>
      </c>
    </row>
    <row r="46" spans="1:11" ht="35.4" customHeight="1" x14ac:dyDescent="0.3">
      <c r="A46" s="18"/>
      <c r="B46" s="158" t="s">
        <v>54</v>
      </c>
      <c r="C46" s="158"/>
      <c r="D46" s="158"/>
      <c r="E46" s="158"/>
      <c r="F46" s="41" t="s">
        <v>0</v>
      </c>
      <c r="G46" s="61" t="s">
        <v>72</v>
      </c>
      <c r="H46" s="61" t="s">
        <v>71</v>
      </c>
      <c r="I46" s="61" t="s">
        <v>93</v>
      </c>
      <c r="J46" s="61" t="s">
        <v>83</v>
      </c>
    </row>
    <row r="47" spans="1:11" ht="20.25" customHeight="1" x14ac:dyDescent="0.3">
      <c r="A47" s="9"/>
      <c r="B47" s="58" t="s">
        <v>56</v>
      </c>
      <c r="C47" s="59"/>
      <c r="D47" s="59"/>
      <c r="E47" s="60"/>
      <c r="F47" s="42" t="s">
        <v>55</v>
      </c>
      <c r="G47" s="88">
        <v>6836.88</v>
      </c>
      <c r="H47" s="90">
        <f>+G47/12</f>
        <v>569.74</v>
      </c>
      <c r="I47" s="69"/>
      <c r="J47" s="37">
        <f>H47*I47</f>
        <v>0</v>
      </c>
    </row>
    <row r="48" spans="1:11" ht="20.25" customHeight="1" x14ac:dyDescent="0.3">
      <c r="A48" s="9"/>
      <c r="B48" s="156" t="s">
        <v>3</v>
      </c>
      <c r="C48" s="157"/>
      <c r="D48" s="157"/>
      <c r="E48" s="157"/>
      <c r="F48" s="11"/>
      <c r="G48" s="76"/>
      <c r="H48" s="15"/>
      <c r="I48" s="15"/>
      <c r="J48" s="79">
        <f>J47</f>
        <v>0</v>
      </c>
    </row>
    <row r="50" spans="1:11" ht="35.4" customHeight="1" x14ac:dyDescent="0.3">
      <c r="A50" s="18"/>
      <c r="B50" s="158" t="s">
        <v>57</v>
      </c>
      <c r="C50" s="158"/>
      <c r="D50" s="158"/>
      <c r="E50" s="158"/>
      <c r="F50" s="41" t="s">
        <v>0</v>
      </c>
      <c r="G50" s="41" t="s">
        <v>72</v>
      </c>
      <c r="H50" s="41" t="s">
        <v>71</v>
      </c>
      <c r="I50" s="61" t="s">
        <v>73</v>
      </c>
      <c r="J50" s="40" t="s">
        <v>83</v>
      </c>
      <c r="K50" s="84"/>
    </row>
    <row r="51" spans="1:11" ht="20.25" customHeight="1" x14ac:dyDescent="0.3">
      <c r="A51" s="9"/>
      <c r="B51" s="58" t="s">
        <v>58</v>
      </c>
      <c r="C51" s="59"/>
      <c r="D51" s="59"/>
      <c r="E51" s="60"/>
      <c r="F51" s="10" t="s">
        <v>59</v>
      </c>
      <c r="G51" s="91">
        <v>3742.44</v>
      </c>
      <c r="H51" s="90">
        <f>+G51/12</f>
        <v>311.87</v>
      </c>
      <c r="I51" s="52"/>
      <c r="J51" s="37">
        <f>+H51*I51</f>
        <v>0</v>
      </c>
      <c r="K51" s="68"/>
    </row>
    <row r="52" spans="1:11" ht="20.25" customHeight="1" x14ac:dyDescent="0.3">
      <c r="A52" s="9"/>
      <c r="B52" s="156" t="s">
        <v>3</v>
      </c>
      <c r="C52" s="157"/>
      <c r="D52" s="157"/>
      <c r="E52" s="157"/>
      <c r="F52" s="11"/>
      <c r="G52" s="76"/>
      <c r="H52" s="15"/>
      <c r="I52" s="77"/>
      <c r="J52" s="79">
        <f>SUM(J51:J51)</f>
        <v>0</v>
      </c>
    </row>
    <row r="54" spans="1:11" ht="35.4" customHeight="1" x14ac:dyDescent="0.3">
      <c r="A54" s="18"/>
      <c r="B54" s="196" t="s">
        <v>60</v>
      </c>
      <c r="C54" s="196"/>
      <c r="D54" s="196"/>
      <c r="E54" s="148"/>
      <c r="F54" s="83" t="s">
        <v>0</v>
      </c>
      <c r="G54" s="41" t="s">
        <v>6</v>
      </c>
      <c r="H54" s="22" t="s">
        <v>5</v>
      </c>
      <c r="I54" s="41" t="s">
        <v>4</v>
      </c>
      <c r="J54" s="57" t="s">
        <v>84</v>
      </c>
      <c r="K54" s="84"/>
    </row>
    <row r="55" spans="1:11" ht="20.25" customHeight="1" x14ac:dyDescent="0.3">
      <c r="A55" s="9"/>
      <c r="B55" s="58" t="s">
        <v>61</v>
      </c>
      <c r="C55" s="59"/>
      <c r="D55" s="59"/>
      <c r="E55" s="60"/>
      <c r="F55" s="10" t="s">
        <v>64</v>
      </c>
      <c r="G55" s="16" t="s">
        <v>42</v>
      </c>
      <c r="H55" s="14"/>
      <c r="I55" s="92">
        <v>96.11</v>
      </c>
      <c r="J55" s="33">
        <f>$H55*$I55</f>
        <v>0</v>
      </c>
    </row>
    <row r="56" spans="1:11" ht="20.25" customHeight="1" x14ac:dyDescent="0.3">
      <c r="A56" s="9"/>
      <c r="B56" s="58" t="s">
        <v>62</v>
      </c>
      <c r="C56" s="59"/>
      <c r="D56" s="59"/>
      <c r="E56" s="60"/>
      <c r="F56" s="10" t="s">
        <v>65</v>
      </c>
      <c r="G56" s="16" t="s">
        <v>42</v>
      </c>
      <c r="H56" s="14"/>
      <c r="I56" s="92">
        <v>133.43</v>
      </c>
      <c r="J56" s="33">
        <f t="shared" ref="J56:J57" si="1">$H56*$I56</f>
        <v>0</v>
      </c>
    </row>
    <row r="57" spans="1:11" ht="20.25" customHeight="1" x14ac:dyDescent="0.3">
      <c r="A57" s="9"/>
      <c r="B57" s="58" t="s">
        <v>63</v>
      </c>
      <c r="C57" s="59"/>
      <c r="D57" s="59"/>
      <c r="E57" s="60"/>
      <c r="F57" s="10" t="s">
        <v>66</v>
      </c>
      <c r="G57" s="16" t="s">
        <v>42</v>
      </c>
      <c r="H57" s="14"/>
      <c r="I57" s="92">
        <v>157.94999999999999</v>
      </c>
      <c r="J57" s="33">
        <f t="shared" si="1"/>
        <v>0</v>
      </c>
    </row>
    <row r="58" spans="1:11" ht="20.25" customHeight="1" x14ac:dyDescent="0.3">
      <c r="A58" s="9"/>
      <c r="B58" s="156" t="s">
        <v>3</v>
      </c>
      <c r="C58" s="157"/>
      <c r="D58" s="157"/>
      <c r="E58" s="157"/>
      <c r="F58" s="11"/>
      <c r="G58" s="76"/>
      <c r="H58" s="15">
        <f>SUM(H55:H55)</f>
        <v>0</v>
      </c>
      <c r="I58" s="77"/>
      <c r="J58" s="79">
        <f>SUM(J55:J57)</f>
        <v>0</v>
      </c>
    </row>
    <row r="59" spans="1:11" ht="20.25" customHeight="1" x14ac:dyDescent="0.3">
      <c r="B59" s="23"/>
      <c r="C59" s="23"/>
      <c r="D59" s="23"/>
      <c r="E59" s="23"/>
      <c r="F59" s="24"/>
      <c r="G59" s="24"/>
      <c r="H59" s="25"/>
      <c r="I59" s="26"/>
      <c r="J59" s="27"/>
    </row>
    <row r="60" spans="1:11" ht="35.4" customHeight="1" x14ac:dyDescent="0.3">
      <c r="A60" s="18"/>
      <c r="B60" s="158" t="s">
        <v>67</v>
      </c>
      <c r="C60" s="158"/>
      <c r="D60" s="158"/>
      <c r="E60" s="158"/>
      <c r="F60" s="40" t="s">
        <v>0</v>
      </c>
      <c r="G60" s="41" t="s">
        <v>6</v>
      </c>
      <c r="H60" s="22" t="s">
        <v>5</v>
      </c>
      <c r="I60" s="40" t="s">
        <v>4</v>
      </c>
      <c r="J60" s="40" t="s">
        <v>84</v>
      </c>
      <c r="K60" s="84"/>
    </row>
    <row r="61" spans="1:11" ht="20.25" customHeight="1" x14ac:dyDescent="0.3">
      <c r="A61" s="9"/>
      <c r="B61" s="58" t="s">
        <v>27</v>
      </c>
      <c r="C61" s="59"/>
      <c r="D61" s="59"/>
      <c r="E61" s="60"/>
      <c r="F61" s="10" t="s">
        <v>68</v>
      </c>
      <c r="G61" s="16" t="s">
        <v>43</v>
      </c>
      <c r="H61" s="14"/>
      <c r="I61" s="92">
        <v>168.88</v>
      </c>
      <c r="J61" s="33">
        <f>$H61*$I61</f>
        <v>0</v>
      </c>
    </row>
    <row r="62" spans="1:11" ht="20.25" customHeight="1" x14ac:dyDescent="0.3">
      <c r="A62" s="9"/>
      <c r="B62" s="156" t="s">
        <v>3</v>
      </c>
      <c r="C62" s="157"/>
      <c r="D62" s="157"/>
      <c r="E62" s="157"/>
      <c r="F62" s="11"/>
      <c r="G62" s="76"/>
      <c r="H62" s="15">
        <f>SUM(H61:H61)</f>
        <v>0</v>
      </c>
      <c r="I62" s="77"/>
      <c r="J62" s="79">
        <f>SUM(J61:J61)</f>
        <v>0</v>
      </c>
    </row>
    <row r="64" spans="1:11" ht="15.6" x14ac:dyDescent="0.3">
      <c r="A64" s="18"/>
      <c r="B64" s="197" t="s">
        <v>33</v>
      </c>
      <c r="C64" s="197"/>
      <c r="D64" s="197"/>
      <c r="E64" s="197"/>
      <c r="F64" s="41" t="s">
        <v>0</v>
      </c>
      <c r="G64" s="40" t="s">
        <v>6</v>
      </c>
      <c r="H64" s="40" t="s">
        <v>5</v>
      </c>
      <c r="I64" s="41" t="s">
        <v>4</v>
      </c>
      <c r="J64" s="22" t="s">
        <v>84</v>
      </c>
      <c r="K64" s="84"/>
    </row>
    <row r="65" spans="1:10" ht="15.6" x14ac:dyDescent="0.3">
      <c r="A65" s="9"/>
      <c r="B65" s="198" t="s">
        <v>34</v>
      </c>
      <c r="C65" s="199"/>
      <c r="D65" s="199"/>
      <c r="E65" s="200"/>
      <c r="F65" s="7"/>
      <c r="G65" s="7"/>
      <c r="H65" s="14"/>
      <c r="I65" s="36"/>
      <c r="J65" s="33">
        <f t="shared" ref="J65:J72" si="2">$H65*$I65</f>
        <v>0</v>
      </c>
    </row>
    <row r="66" spans="1:10" ht="15.6" x14ac:dyDescent="0.3">
      <c r="A66" s="9"/>
      <c r="B66" s="198" t="s">
        <v>34</v>
      </c>
      <c r="C66" s="199"/>
      <c r="D66" s="199"/>
      <c r="E66" s="200"/>
      <c r="F66" s="7"/>
      <c r="G66" s="7"/>
      <c r="H66" s="14"/>
      <c r="I66" s="36"/>
      <c r="J66" s="33">
        <f t="shared" si="2"/>
        <v>0</v>
      </c>
    </row>
    <row r="67" spans="1:10" ht="15.6" x14ac:dyDescent="0.3">
      <c r="A67" s="9"/>
      <c r="B67" s="198" t="s">
        <v>34</v>
      </c>
      <c r="C67" s="199"/>
      <c r="D67" s="199"/>
      <c r="E67" s="200"/>
      <c r="F67" s="7"/>
      <c r="G67" s="7"/>
      <c r="H67" s="14"/>
      <c r="I67" s="36"/>
      <c r="J67" s="33">
        <f t="shared" si="2"/>
        <v>0</v>
      </c>
    </row>
    <row r="68" spans="1:10" ht="15.6" x14ac:dyDescent="0.3">
      <c r="A68" s="9"/>
      <c r="B68" s="198" t="s">
        <v>34</v>
      </c>
      <c r="C68" s="199"/>
      <c r="D68" s="199"/>
      <c r="E68" s="200"/>
      <c r="F68" s="7"/>
      <c r="G68" s="7"/>
      <c r="H68" s="14"/>
      <c r="I68" s="36"/>
      <c r="J68" s="33">
        <f t="shared" si="2"/>
        <v>0</v>
      </c>
    </row>
    <row r="69" spans="1:10" ht="15.6" x14ac:dyDescent="0.3">
      <c r="A69" s="9"/>
      <c r="B69" s="198" t="s">
        <v>34</v>
      </c>
      <c r="C69" s="199"/>
      <c r="D69" s="199"/>
      <c r="E69" s="200"/>
      <c r="F69" s="7"/>
      <c r="G69" s="7"/>
      <c r="H69" s="14"/>
      <c r="I69" s="36"/>
      <c r="J69" s="33">
        <f t="shared" si="2"/>
        <v>0</v>
      </c>
    </row>
    <row r="70" spans="1:10" ht="15.6" x14ac:dyDescent="0.3">
      <c r="A70" s="9"/>
      <c r="B70" s="198" t="s">
        <v>34</v>
      </c>
      <c r="C70" s="199"/>
      <c r="D70" s="199"/>
      <c r="E70" s="200"/>
      <c r="F70" s="7"/>
      <c r="G70" s="7"/>
      <c r="H70" s="14"/>
      <c r="I70" s="36"/>
      <c r="J70" s="33">
        <f t="shared" si="2"/>
        <v>0</v>
      </c>
    </row>
    <row r="71" spans="1:10" ht="15.6" x14ac:dyDescent="0.3">
      <c r="A71" s="9"/>
      <c r="B71" s="198" t="s">
        <v>34</v>
      </c>
      <c r="C71" s="199"/>
      <c r="D71" s="199"/>
      <c r="E71" s="200"/>
      <c r="F71" s="7"/>
      <c r="G71" s="7"/>
      <c r="H71" s="14"/>
      <c r="I71" s="36"/>
      <c r="J71" s="33">
        <f t="shared" si="2"/>
        <v>0</v>
      </c>
    </row>
    <row r="72" spans="1:10" ht="15.6" x14ac:dyDescent="0.3">
      <c r="A72" s="9"/>
      <c r="B72" s="198" t="s">
        <v>34</v>
      </c>
      <c r="C72" s="199"/>
      <c r="D72" s="199"/>
      <c r="E72" s="200"/>
      <c r="F72" s="7"/>
      <c r="G72" s="7"/>
      <c r="H72" s="14"/>
      <c r="I72" s="36"/>
      <c r="J72" s="33">
        <f t="shared" si="2"/>
        <v>0</v>
      </c>
    </row>
    <row r="73" spans="1:10" ht="15.6" x14ac:dyDescent="0.3">
      <c r="A73" s="9"/>
      <c r="B73" s="150" t="s">
        <v>3</v>
      </c>
      <c r="C73" s="151"/>
      <c r="D73" s="151"/>
      <c r="E73" s="151"/>
      <c r="F73" s="11"/>
      <c r="G73" s="76"/>
      <c r="H73" s="15">
        <v>0</v>
      </c>
      <c r="I73" s="76"/>
      <c r="J73" s="35">
        <f>SUM(J65:J72)</f>
        <v>0</v>
      </c>
    </row>
    <row r="75" spans="1:10" ht="21" x14ac:dyDescent="0.35">
      <c r="A75" s="20"/>
      <c r="B75" s="21" t="s">
        <v>85</v>
      </c>
      <c r="C75" s="21"/>
      <c r="D75" s="21"/>
      <c r="E75" s="21"/>
      <c r="F75" s="21"/>
      <c r="G75" s="21"/>
      <c r="H75" s="21"/>
      <c r="I75" s="21"/>
      <c r="J75" s="44">
        <f>SUM(J28,J34,J40,J44,J48,J52,J58,J62,J73)</f>
        <v>0</v>
      </c>
    </row>
    <row r="76" spans="1:10" x14ac:dyDescent="0.3">
      <c r="J76" s="19"/>
    </row>
    <row r="77" spans="1:10" s="13" customFormat="1" ht="19.5" customHeight="1" thickBot="1" x14ac:dyDescent="0.35">
      <c r="A77" s="177" t="s">
        <v>22</v>
      </c>
      <c r="B77" s="177"/>
      <c r="C77" s="177"/>
      <c r="D77" s="177"/>
      <c r="E77" s="177"/>
      <c r="F77" s="177"/>
      <c r="G77" s="177"/>
      <c r="H77" s="177"/>
    </row>
    <row r="78" spans="1:10" x14ac:dyDescent="0.3">
      <c r="A78" s="138"/>
      <c r="B78" s="181"/>
      <c r="C78" s="182"/>
      <c r="D78" s="182"/>
      <c r="E78" s="182"/>
      <c r="F78" s="182"/>
      <c r="G78" s="182"/>
      <c r="H78" s="182"/>
      <c r="I78" s="182"/>
      <c r="J78" s="183"/>
    </row>
    <row r="79" spans="1:10" x14ac:dyDescent="0.3">
      <c r="A79" s="138"/>
      <c r="B79" s="184"/>
      <c r="C79" s="185"/>
      <c r="D79" s="185"/>
      <c r="E79" s="185"/>
      <c r="F79" s="185"/>
      <c r="G79" s="185"/>
      <c r="H79" s="185"/>
      <c r="I79" s="185"/>
      <c r="J79" s="186"/>
    </row>
    <row r="80" spans="1:10" x14ac:dyDescent="0.3">
      <c r="A80" s="138"/>
      <c r="B80" s="184"/>
      <c r="C80" s="185"/>
      <c r="D80" s="185"/>
      <c r="E80" s="185"/>
      <c r="F80" s="185"/>
      <c r="G80" s="185"/>
      <c r="H80" s="185"/>
      <c r="I80" s="185"/>
      <c r="J80" s="186"/>
    </row>
    <row r="81" spans="1:10" x14ac:dyDescent="0.3">
      <c r="A81" s="138"/>
      <c r="B81" s="184"/>
      <c r="C81" s="185"/>
      <c r="D81" s="185"/>
      <c r="E81" s="185"/>
      <c r="F81" s="185"/>
      <c r="G81" s="185"/>
      <c r="H81" s="185"/>
      <c r="I81" s="185"/>
      <c r="J81" s="186"/>
    </row>
    <row r="82" spans="1:10" x14ac:dyDescent="0.3">
      <c r="A82" s="138"/>
      <c r="B82" s="184"/>
      <c r="C82" s="185"/>
      <c r="D82" s="185"/>
      <c r="E82" s="185"/>
      <c r="F82" s="185"/>
      <c r="G82" s="185"/>
      <c r="H82" s="185"/>
      <c r="I82" s="185"/>
      <c r="J82" s="186"/>
    </row>
    <row r="83" spans="1:10" x14ac:dyDescent="0.3">
      <c r="A83" s="138"/>
      <c r="B83" s="184"/>
      <c r="C83" s="185"/>
      <c r="D83" s="185"/>
      <c r="E83" s="185"/>
      <c r="F83" s="185"/>
      <c r="G83" s="185"/>
      <c r="H83" s="185"/>
      <c r="I83" s="185"/>
      <c r="J83" s="186"/>
    </row>
    <row r="84" spans="1:10" x14ac:dyDescent="0.3">
      <c r="A84" s="138"/>
      <c r="B84" s="184"/>
      <c r="C84" s="185"/>
      <c r="D84" s="185"/>
      <c r="E84" s="185"/>
      <c r="F84" s="185"/>
      <c r="G84" s="185"/>
      <c r="H84" s="185"/>
      <c r="I84" s="185"/>
      <c r="J84" s="186"/>
    </row>
    <row r="85" spans="1:10" ht="15" thickBot="1" x14ac:dyDescent="0.35">
      <c r="A85" s="138"/>
      <c r="B85" s="187"/>
      <c r="C85" s="188"/>
      <c r="D85" s="188"/>
      <c r="E85" s="188"/>
      <c r="F85" s="188"/>
      <c r="G85" s="188"/>
      <c r="H85" s="188"/>
      <c r="I85" s="188"/>
      <c r="J85" s="189"/>
    </row>
    <row r="87" spans="1:10" s="13" customFormat="1" ht="19.5" customHeight="1" thickBot="1" x14ac:dyDescent="0.35">
      <c r="A87" s="177" t="s">
        <v>2</v>
      </c>
      <c r="B87" s="177"/>
      <c r="C87" s="177"/>
      <c r="D87" s="177"/>
      <c r="E87" s="177"/>
      <c r="F87" s="177"/>
      <c r="G87" s="177"/>
      <c r="H87" s="177"/>
    </row>
    <row r="88" spans="1:10" ht="15" customHeight="1" x14ac:dyDescent="0.3">
      <c r="A88" s="138"/>
      <c r="B88" s="139"/>
      <c r="C88" s="140"/>
      <c r="D88" s="140"/>
      <c r="E88" s="140"/>
      <c r="F88" s="140"/>
      <c r="G88" s="140"/>
      <c r="H88" s="140"/>
      <c r="I88" s="140"/>
      <c r="J88" s="141"/>
    </row>
    <row r="89" spans="1:10" x14ac:dyDescent="0.3">
      <c r="A89" s="138"/>
      <c r="B89" s="142"/>
      <c r="C89" s="143"/>
      <c r="D89" s="143"/>
      <c r="E89" s="143"/>
      <c r="F89" s="143"/>
      <c r="G89" s="143"/>
      <c r="H89" s="143"/>
      <c r="I89" s="143"/>
      <c r="J89" s="144"/>
    </row>
    <row r="90" spans="1:10" x14ac:dyDescent="0.3">
      <c r="A90" s="138"/>
      <c r="B90" s="142"/>
      <c r="C90" s="143"/>
      <c r="D90" s="143"/>
      <c r="E90" s="143"/>
      <c r="F90" s="143"/>
      <c r="G90" s="143"/>
      <c r="H90" s="143"/>
      <c r="I90" s="143"/>
      <c r="J90" s="144"/>
    </row>
    <row r="91" spans="1:10" x14ac:dyDescent="0.3">
      <c r="A91" s="138"/>
      <c r="B91" s="142"/>
      <c r="C91" s="143"/>
      <c r="D91" s="143"/>
      <c r="E91" s="143"/>
      <c r="F91" s="143"/>
      <c r="G91" s="143"/>
      <c r="H91" s="143"/>
      <c r="I91" s="143"/>
      <c r="J91" s="144"/>
    </row>
    <row r="92" spans="1:10" x14ac:dyDescent="0.3">
      <c r="A92" s="138"/>
      <c r="B92" s="142"/>
      <c r="C92" s="143"/>
      <c r="D92" s="143"/>
      <c r="E92" s="143"/>
      <c r="F92" s="143"/>
      <c r="G92" s="143"/>
      <c r="H92" s="143"/>
      <c r="I92" s="143"/>
      <c r="J92" s="144"/>
    </row>
    <row r="93" spans="1:10" x14ac:dyDescent="0.3">
      <c r="A93" s="138"/>
      <c r="B93" s="142"/>
      <c r="C93" s="143"/>
      <c r="D93" s="143"/>
      <c r="E93" s="143"/>
      <c r="F93" s="143"/>
      <c r="G93" s="143"/>
      <c r="H93" s="143"/>
      <c r="I93" s="143"/>
      <c r="J93" s="144"/>
    </row>
    <row r="94" spans="1:10" x14ac:dyDescent="0.3">
      <c r="A94" s="138"/>
      <c r="B94" s="142"/>
      <c r="C94" s="143"/>
      <c r="D94" s="143"/>
      <c r="E94" s="143"/>
      <c r="F94" s="143"/>
      <c r="G94" s="143"/>
      <c r="H94" s="143"/>
      <c r="I94" s="143"/>
      <c r="J94" s="144"/>
    </row>
    <row r="95" spans="1:10" ht="15" thickBot="1" x14ac:dyDescent="0.35">
      <c r="A95" s="138"/>
      <c r="B95" s="145"/>
      <c r="C95" s="146"/>
      <c r="D95" s="146"/>
      <c r="E95" s="146"/>
      <c r="F95" s="146"/>
      <c r="G95" s="146"/>
      <c r="H95" s="146"/>
      <c r="I95" s="146"/>
      <c r="J95" s="147"/>
    </row>
    <row r="96" spans="1:10" ht="4.2" customHeight="1" x14ac:dyDescent="0.3">
      <c r="B96" s="45"/>
    </row>
    <row r="97" spans="1:10" ht="30" customHeight="1" x14ac:dyDescent="0.3">
      <c r="A97" s="159" t="s">
        <v>23</v>
      </c>
      <c r="B97" s="159"/>
      <c r="C97" s="159"/>
      <c r="D97" s="159"/>
      <c r="E97" s="159"/>
      <c r="F97" s="159"/>
      <c r="G97" s="159"/>
      <c r="I97" s="160" t="s">
        <v>35</v>
      </c>
      <c r="J97" s="161"/>
    </row>
    <row r="98" spans="1:10" ht="21" customHeight="1" x14ac:dyDescent="0.3">
      <c r="A98" s="162" t="s">
        <v>1</v>
      </c>
      <c r="B98" s="163"/>
      <c r="C98" s="163"/>
      <c r="D98" s="163"/>
      <c r="E98" s="163"/>
      <c r="F98" s="163"/>
      <c r="G98" s="164"/>
      <c r="I98" s="171" t="s">
        <v>36</v>
      </c>
      <c r="J98" s="172"/>
    </row>
    <row r="99" spans="1:10" ht="22.5" customHeight="1" x14ac:dyDescent="0.3">
      <c r="A99" s="165"/>
      <c r="B99" s="166"/>
      <c r="C99" s="166"/>
      <c r="D99" s="166"/>
      <c r="E99" s="166"/>
      <c r="F99" s="166"/>
      <c r="G99" s="167"/>
      <c r="I99" s="173"/>
      <c r="J99" s="174"/>
    </row>
    <row r="100" spans="1:10" x14ac:dyDescent="0.3">
      <c r="A100" s="165"/>
      <c r="B100" s="166"/>
      <c r="C100" s="166"/>
      <c r="D100" s="166"/>
      <c r="E100" s="166"/>
      <c r="F100" s="166"/>
      <c r="G100" s="167"/>
      <c r="I100" s="173"/>
      <c r="J100" s="174"/>
    </row>
    <row r="101" spans="1:10" x14ac:dyDescent="0.3">
      <c r="A101" s="165"/>
      <c r="B101" s="166"/>
      <c r="C101" s="166"/>
      <c r="D101" s="166"/>
      <c r="E101" s="166"/>
      <c r="F101" s="166"/>
      <c r="G101" s="167"/>
      <c r="I101" s="173"/>
      <c r="J101" s="174"/>
    </row>
    <row r="102" spans="1:10" x14ac:dyDescent="0.3">
      <c r="A102" s="165"/>
      <c r="B102" s="166"/>
      <c r="C102" s="166"/>
      <c r="D102" s="166"/>
      <c r="E102" s="166"/>
      <c r="F102" s="166"/>
      <c r="G102" s="167"/>
      <c r="I102" s="173"/>
      <c r="J102" s="174"/>
    </row>
    <row r="103" spans="1:10" ht="27" customHeight="1" x14ac:dyDescent="0.3">
      <c r="A103" s="168"/>
      <c r="B103" s="169"/>
      <c r="C103" s="169"/>
      <c r="D103" s="169"/>
      <c r="E103" s="169"/>
      <c r="F103" s="169"/>
      <c r="G103" s="170"/>
      <c r="I103" s="175"/>
      <c r="J103" s="176"/>
    </row>
  </sheetData>
  <sheetProtection algorithmName="SHA-512" hashValue="vI/U2HiZGtYG9ZDyLVLs6+Exf3t73CeBTyzW6VObdvDvD3JUvDdk/MkUogO9WehjCr4p1BAEzJ8ZrJNVjLJf1g==" saltValue="72M23VxZsFsqPdxBYvNmrQ==" spinCount="100000" sheet="1" objects="1" scenarios="1"/>
  <mergeCells count="53">
    <mergeCell ref="A1:G1"/>
    <mergeCell ref="I1:J1"/>
    <mergeCell ref="A4:J6"/>
    <mergeCell ref="A8:J8"/>
    <mergeCell ref="A9:B9"/>
    <mergeCell ref="C9:J9"/>
    <mergeCell ref="B19:E19"/>
    <mergeCell ref="A10:B10"/>
    <mergeCell ref="C10:J10"/>
    <mergeCell ref="A11:B11"/>
    <mergeCell ref="C11:J11"/>
    <mergeCell ref="A12:B12"/>
    <mergeCell ref="C12:J12"/>
    <mergeCell ref="A13:B13"/>
    <mergeCell ref="C13:J13"/>
    <mergeCell ref="A14:B14"/>
    <mergeCell ref="C14:J14"/>
    <mergeCell ref="A17:J17"/>
    <mergeCell ref="B54:E54"/>
    <mergeCell ref="B28:E28"/>
    <mergeCell ref="B30:E30"/>
    <mergeCell ref="B34:E34"/>
    <mergeCell ref="B36:E36"/>
    <mergeCell ref="B40:E40"/>
    <mergeCell ref="B42:E42"/>
    <mergeCell ref="B44:E44"/>
    <mergeCell ref="B46:E46"/>
    <mergeCell ref="B48:E48"/>
    <mergeCell ref="B50:E50"/>
    <mergeCell ref="B52:E52"/>
    <mergeCell ref="B72:E72"/>
    <mergeCell ref="B58:E58"/>
    <mergeCell ref="B60:E60"/>
    <mergeCell ref="B62:E62"/>
    <mergeCell ref="B64:E64"/>
    <mergeCell ref="B65:E65"/>
    <mergeCell ref="B66:E66"/>
    <mergeCell ref="B67:E67"/>
    <mergeCell ref="B68:E68"/>
    <mergeCell ref="B69:E69"/>
    <mergeCell ref="B70:E70"/>
    <mergeCell ref="B71:E71"/>
    <mergeCell ref="A97:G97"/>
    <mergeCell ref="I97:J97"/>
    <mergeCell ref="A98:G103"/>
    <mergeCell ref="I98:J103"/>
    <mergeCell ref="B73:E73"/>
    <mergeCell ref="A77:H77"/>
    <mergeCell ref="A78:A85"/>
    <mergeCell ref="B78:J85"/>
    <mergeCell ref="A87:H87"/>
    <mergeCell ref="A88:A95"/>
    <mergeCell ref="B88:J95"/>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C2D73E-2C8C-498E-9FF8-8A761C19091A}">
          <x14:formula1>
            <xm:f>Eenheden!$A$1:$A$6</xm:f>
          </x14:formula1>
          <xm:sqref>G61 G55:G57 G65:G72 G24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9FC8-3FC4-4710-AF8E-38598F930E8E}">
  <sheetPr>
    <pageSetUpPr fitToPage="1"/>
  </sheetPr>
  <dimension ref="A1:K103"/>
  <sheetViews>
    <sheetView showGridLines="0" zoomScale="85" zoomScaleNormal="85" zoomScaleSheetLayoutView="85" workbookViewId="0">
      <selection activeCell="J22" sqref="J22"/>
    </sheetView>
  </sheetViews>
  <sheetFormatPr defaultColWidth="9.109375" defaultRowHeight="14.4" x14ac:dyDescent="0.3"/>
  <cols>
    <col min="2" max="2" width="25" customWidth="1"/>
    <col min="6" max="6" width="12.33203125" customWidth="1"/>
    <col min="7" max="7" width="22.109375" customWidth="1"/>
    <col min="8" max="8" width="17.88671875" customWidth="1"/>
    <col min="9" max="10" width="25.88671875" customWidth="1"/>
    <col min="11" max="11" width="23.33203125" customWidth="1"/>
    <col min="12" max="12" width="28.88671875" customWidth="1"/>
    <col min="13" max="13" width="31.109375" customWidth="1"/>
  </cols>
  <sheetData>
    <row r="1" spans="1:10" ht="21" x14ac:dyDescent="0.4">
      <c r="A1" s="179" t="s">
        <v>25</v>
      </c>
      <c r="B1" s="179"/>
      <c r="C1" s="179"/>
      <c r="D1" s="179"/>
      <c r="E1" s="179"/>
      <c r="F1" s="179"/>
      <c r="G1" s="179"/>
      <c r="H1" s="8"/>
      <c r="I1" s="178" t="s">
        <v>76</v>
      </c>
      <c r="J1" s="178"/>
    </row>
    <row r="4" spans="1:10" ht="15" customHeight="1" x14ac:dyDescent="0.3">
      <c r="A4" s="180" t="s">
        <v>28</v>
      </c>
      <c r="B4" s="180"/>
      <c r="C4" s="180"/>
      <c r="D4" s="180"/>
      <c r="E4" s="180"/>
      <c r="F4" s="180"/>
      <c r="G4" s="180"/>
      <c r="H4" s="180"/>
      <c r="I4" s="180"/>
      <c r="J4" s="180"/>
    </row>
    <row r="5" spans="1:10" x14ac:dyDescent="0.3">
      <c r="A5" s="180"/>
      <c r="B5" s="180"/>
      <c r="C5" s="180"/>
      <c r="D5" s="180"/>
      <c r="E5" s="180"/>
      <c r="F5" s="180"/>
      <c r="G5" s="180"/>
      <c r="H5" s="180"/>
      <c r="I5" s="180"/>
      <c r="J5" s="180"/>
    </row>
    <row r="6" spans="1:10" x14ac:dyDescent="0.3">
      <c r="A6" s="180"/>
      <c r="B6" s="180"/>
      <c r="C6" s="180"/>
      <c r="D6" s="180"/>
      <c r="E6" s="180"/>
      <c r="F6" s="180"/>
      <c r="G6" s="180"/>
      <c r="H6" s="180"/>
      <c r="I6" s="180"/>
      <c r="J6" s="180"/>
    </row>
    <row r="8" spans="1:10" ht="19.5" customHeight="1" x14ac:dyDescent="0.35">
      <c r="A8" s="190" t="s">
        <v>23</v>
      </c>
      <c r="B8" s="191"/>
      <c r="C8" s="191"/>
      <c r="D8" s="191"/>
      <c r="E8" s="191"/>
      <c r="F8" s="191"/>
      <c r="G8" s="191"/>
      <c r="H8" s="191"/>
      <c r="I8" s="191"/>
      <c r="J8" s="191"/>
    </row>
    <row r="9" spans="1:10" ht="19.5" customHeight="1" x14ac:dyDescent="0.3">
      <c r="A9" s="131" t="s">
        <v>12</v>
      </c>
      <c r="B9" s="132"/>
      <c r="C9" s="135" t="str">
        <f>IF(Totaalblad!C6=0," ",Totaalblad!C6)</f>
        <v xml:space="preserve"> </v>
      </c>
      <c r="D9" s="136"/>
      <c r="E9" s="136"/>
      <c r="F9" s="136"/>
      <c r="G9" s="136"/>
      <c r="H9" s="136"/>
      <c r="I9" s="136"/>
      <c r="J9" s="137"/>
    </row>
    <row r="10" spans="1:10" ht="19.5" customHeight="1" x14ac:dyDescent="0.3">
      <c r="A10" s="133" t="s">
        <v>10</v>
      </c>
      <c r="B10" s="134"/>
      <c r="C10" s="135" t="str">
        <f>IF(Totaalblad!C7=0," ",Totaalblad!C7)</f>
        <v xml:space="preserve"> </v>
      </c>
      <c r="D10" s="136"/>
      <c r="E10" s="136"/>
      <c r="F10" s="136"/>
      <c r="G10" s="136"/>
      <c r="H10" s="136"/>
      <c r="I10" s="136"/>
      <c r="J10" s="137"/>
    </row>
    <row r="11" spans="1:10" ht="19.5" customHeight="1" x14ac:dyDescent="0.3">
      <c r="A11" s="192" t="s">
        <v>9</v>
      </c>
      <c r="B11" s="193"/>
      <c r="C11" s="135" t="str">
        <f>IF(Totaalblad!C8=0," ",Totaalblad!C8)</f>
        <v xml:space="preserve"> </v>
      </c>
      <c r="D11" s="136"/>
      <c r="E11" s="136"/>
      <c r="F11" s="136"/>
      <c r="G11" s="136"/>
      <c r="H11" s="136"/>
      <c r="I11" s="136"/>
      <c r="J11" s="137"/>
    </row>
    <row r="12" spans="1:10" ht="17.25" customHeight="1" x14ac:dyDescent="0.3">
      <c r="A12" s="194" t="s">
        <v>26</v>
      </c>
      <c r="B12" s="195"/>
      <c r="C12" s="135" t="str">
        <f>IF(Totaalblad!C9=0," ",Totaalblad!C9)</f>
        <v xml:space="preserve"> </v>
      </c>
      <c r="D12" s="136"/>
      <c r="E12" s="136"/>
      <c r="F12" s="136"/>
      <c r="G12" s="136"/>
      <c r="H12" s="136"/>
      <c r="I12" s="136"/>
      <c r="J12" s="137"/>
    </row>
    <row r="13" spans="1:10" x14ac:dyDescent="0.3">
      <c r="A13" s="131" t="s">
        <v>8</v>
      </c>
      <c r="B13" s="132"/>
      <c r="C13" s="135" t="str">
        <f>IF(Totaalblad!C10=0," ",Totaalblad!C10)</f>
        <v xml:space="preserve"> </v>
      </c>
      <c r="D13" s="136"/>
      <c r="E13" s="136"/>
      <c r="F13" s="136"/>
      <c r="G13" s="136"/>
      <c r="H13" s="136"/>
      <c r="I13" s="136"/>
      <c r="J13" s="137"/>
    </row>
    <row r="14" spans="1:10" ht="19.5" customHeight="1" x14ac:dyDescent="0.3">
      <c r="A14" s="133" t="s">
        <v>7</v>
      </c>
      <c r="B14" s="134"/>
      <c r="C14" s="135" t="str">
        <f>IF(Totaalblad!C11=0," ",Totaalblad!C11)</f>
        <v xml:space="preserve"> </v>
      </c>
      <c r="D14" s="136"/>
      <c r="E14" s="136"/>
      <c r="F14" s="136"/>
      <c r="G14" s="136"/>
      <c r="H14" s="136"/>
      <c r="I14" s="136"/>
      <c r="J14" s="137"/>
    </row>
    <row r="17" spans="1:10" ht="18" x14ac:dyDescent="0.35">
      <c r="A17" s="152" t="s">
        <v>82</v>
      </c>
      <c r="B17" s="152"/>
      <c r="C17" s="152"/>
      <c r="D17" s="152"/>
      <c r="E17" s="152"/>
      <c r="F17" s="152"/>
      <c r="G17" s="152"/>
      <c r="H17" s="152"/>
      <c r="I17" s="152"/>
      <c r="J17" s="152"/>
    </row>
    <row r="18" spans="1:10" ht="18" x14ac:dyDescent="0.35">
      <c r="A18" s="17"/>
      <c r="B18" s="17"/>
      <c r="C18" s="17"/>
      <c r="D18" s="17"/>
      <c r="E18" s="17"/>
      <c r="F18" s="17"/>
      <c r="G18" s="17"/>
      <c r="H18" s="17"/>
      <c r="I18" s="17"/>
      <c r="J18" s="17"/>
    </row>
    <row r="19" spans="1:10" ht="36.6" customHeight="1" x14ac:dyDescent="0.3">
      <c r="A19" s="18"/>
      <c r="B19" s="148" t="s">
        <v>37</v>
      </c>
      <c r="C19" s="149"/>
      <c r="D19" s="149"/>
      <c r="E19" s="149"/>
      <c r="F19" s="41" t="s">
        <v>0</v>
      </c>
      <c r="G19" s="41" t="s">
        <v>72</v>
      </c>
      <c r="H19" s="41" t="s">
        <v>71</v>
      </c>
      <c r="I19" s="61" t="s">
        <v>73</v>
      </c>
      <c r="J19" s="41" t="s">
        <v>83</v>
      </c>
    </row>
    <row r="20" spans="1:10" ht="25.5" customHeight="1" x14ac:dyDescent="0.3">
      <c r="A20" s="18"/>
      <c r="B20" s="31" t="s">
        <v>69</v>
      </c>
      <c r="C20" s="32"/>
      <c r="D20" s="32"/>
      <c r="E20" s="85"/>
      <c r="F20" s="73"/>
      <c r="G20" s="74"/>
      <c r="H20" s="73"/>
      <c r="I20" s="74"/>
      <c r="J20" s="74"/>
    </row>
    <row r="21" spans="1:10" ht="20.25" customHeight="1" x14ac:dyDescent="0.3">
      <c r="A21" s="9"/>
      <c r="B21" s="58" t="s">
        <v>87</v>
      </c>
      <c r="C21" s="59"/>
      <c r="D21" s="59"/>
      <c r="E21" s="60"/>
      <c r="F21" s="75" t="s">
        <v>38</v>
      </c>
      <c r="G21" s="87">
        <v>8995.2000000000007</v>
      </c>
      <c r="H21" s="87">
        <v>749.6</v>
      </c>
      <c r="I21" s="48"/>
      <c r="J21" s="37">
        <f>+H21*I21</f>
        <v>0</v>
      </c>
    </row>
    <row r="22" spans="1:10" ht="20.25" customHeight="1" x14ac:dyDescent="0.3">
      <c r="A22" s="9"/>
      <c r="B22" s="70" t="s">
        <v>86</v>
      </c>
      <c r="C22" s="71"/>
      <c r="D22" s="71"/>
      <c r="E22" s="71"/>
      <c r="F22" s="42" t="s">
        <v>38</v>
      </c>
      <c r="G22" s="86">
        <v>9421.56</v>
      </c>
      <c r="H22" s="86">
        <v>785.13</v>
      </c>
      <c r="I22" s="72"/>
      <c r="J22" s="34">
        <f>+H22*I22</f>
        <v>0</v>
      </c>
    </row>
    <row r="23" spans="1:10" ht="20.25" customHeight="1" x14ac:dyDescent="0.3">
      <c r="A23" s="9"/>
      <c r="B23" s="58" t="s">
        <v>40</v>
      </c>
      <c r="C23" s="59"/>
      <c r="D23" s="59"/>
      <c r="E23" s="60"/>
      <c r="F23" s="43" t="s">
        <v>41</v>
      </c>
      <c r="G23" s="86">
        <v>785.13</v>
      </c>
      <c r="H23" s="86">
        <f>+G23</f>
        <v>785.13</v>
      </c>
      <c r="I23" s="49"/>
      <c r="J23" s="37">
        <f>+H23*I23</f>
        <v>0</v>
      </c>
    </row>
    <row r="24" spans="1:10" ht="20.25" customHeight="1" x14ac:dyDescent="0.3">
      <c r="A24" s="18"/>
      <c r="B24" s="82" t="s">
        <v>70</v>
      </c>
      <c r="C24" s="28"/>
      <c r="D24" s="28"/>
      <c r="E24" s="80"/>
      <c r="F24" s="81"/>
      <c r="G24" s="29"/>
      <c r="H24" s="65"/>
      <c r="I24" s="66"/>
      <c r="J24" s="30"/>
    </row>
    <row r="25" spans="1:10" ht="20.25" customHeight="1" x14ac:dyDescent="0.3">
      <c r="A25" s="9"/>
      <c r="B25" s="58" t="s">
        <v>87</v>
      </c>
      <c r="C25" s="59"/>
      <c r="D25" s="59"/>
      <c r="E25" s="60"/>
      <c r="F25" s="75" t="s">
        <v>38</v>
      </c>
      <c r="G25" s="38"/>
      <c r="H25" s="63">
        <f>+G25/12</f>
        <v>0</v>
      </c>
      <c r="I25" s="38"/>
      <c r="J25" s="34">
        <f>+H25*I25</f>
        <v>0</v>
      </c>
    </row>
    <row r="26" spans="1:10" ht="20.25" customHeight="1" x14ac:dyDescent="0.3">
      <c r="A26" s="9"/>
      <c r="B26" s="70" t="s">
        <v>86</v>
      </c>
      <c r="C26" s="71"/>
      <c r="D26" s="71"/>
      <c r="E26" s="71"/>
      <c r="F26" s="42" t="s">
        <v>38</v>
      </c>
      <c r="G26" s="38"/>
      <c r="H26" s="64">
        <f>+G26/12</f>
        <v>0</v>
      </c>
      <c r="I26" s="72"/>
      <c r="J26" s="34">
        <f>+H26*I26</f>
        <v>0</v>
      </c>
    </row>
    <row r="27" spans="1:10" ht="20.25" customHeight="1" x14ac:dyDescent="0.3">
      <c r="A27" s="9"/>
      <c r="B27" s="58" t="s">
        <v>40</v>
      </c>
      <c r="C27" s="59"/>
      <c r="D27" s="59"/>
      <c r="E27" s="60"/>
      <c r="F27" s="43" t="s">
        <v>41</v>
      </c>
      <c r="G27" s="38"/>
      <c r="H27" s="67">
        <f>+G27</f>
        <v>0</v>
      </c>
      <c r="I27" s="38"/>
      <c r="J27" s="34">
        <f>+H27*I27</f>
        <v>0</v>
      </c>
    </row>
    <row r="28" spans="1:10" ht="20.25" customHeight="1" x14ac:dyDescent="0.3">
      <c r="A28" s="9"/>
      <c r="B28" s="150" t="s">
        <v>3</v>
      </c>
      <c r="C28" s="151"/>
      <c r="D28" s="151"/>
      <c r="E28" s="151"/>
      <c r="F28" s="11"/>
      <c r="G28" s="76"/>
      <c r="H28" s="15"/>
      <c r="I28" s="77"/>
      <c r="J28" s="78">
        <f>SUM(J21,J22,J23,J25,J26,J27)</f>
        <v>0</v>
      </c>
    </row>
    <row r="30" spans="1:10" ht="34.950000000000003" customHeight="1" x14ac:dyDescent="0.3">
      <c r="A30" s="18"/>
      <c r="B30" s="153" t="s">
        <v>44</v>
      </c>
      <c r="C30" s="154"/>
      <c r="D30" s="154"/>
      <c r="E30" s="154"/>
      <c r="F30" s="39" t="s">
        <v>0</v>
      </c>
      <c r="G30" s="39" t="s">
        <v>72</v>
      </c>
      <c r="H30" s="39" t="s">
        <v>71</v>
      </c>
      <c r="I30" s="62" t="s">
        <v>73</v>
      </c>
      <c r="J30" s="41" t="s">
        <v>83</v>
      </c>
    </row>
    <row r="31" spans="1:10" ht="20.25" customHeight="1" x14ac:dyDescent="0.3">
      <c r="A31" s="9"/>
      <c r="B31" s="58" t="s">
        <v>88</v>
      </c>
      <c r="C31" s="59"/>
      <c r="D31" s="59"/>
      <c r="E31" s="60"/>
      <c r="F31" s="42" t="s">
        <v>45</v>
      </c>
      <c r="G31" s="36"/>
      <c r="H31" s="63">
        <f>+G31/12</f>
        <v>0</v>
      </c>
      <c r="I31" s="50"/>
      <c r="J31" s="33">
        <f>+H31*I31</f>
        <v>0</v>
      </c>
    </row>
    <row r="32" spans="1:10" ht="20.25" customHeight="1" x14ac:dyDescent="0.3">
      <c r="A32" s="9"/>
      <c r="B32" s="58" t="s">
        <v>89</v>
      </c>
      <c r="C32" s="59"/>
      <c r="D32" s="59"/>
      <c r="E32" s="60"/>
      <c r="F32" s="42" t="s">
        <v>45</v>
      </c>
      <c r="G32" s="36"/>
      <c r="H32" s="63">
        <f>+G32/12</f>
        <v>0</v>
      </c>
      <c r="I32" s="50"/>
      <c r="J32" s="33">
        <f>+H32*I32</f>
        <v>0</v>
      </c>
    </row>
    <row r="33" spans="1:11" ht="20.25" customHeight="1" x14ac:dyDescent="0.3">
      <c r="A33" s="9"/>
      <c r="B33" s="58" t="s">
        <v>90</v>
      </c>
      <c r="C33" s="59"/>
      <c r="D33" s="59"/>
      <c r="E33" s="60"/>
      <c r="F33" s="43" t="s">
        <v>46</v>
      </c>
      <c r="G33" s="36"/>
      <c r="H33" s="67">
        <f>+G33</f>
        <v>0</v>
      </c>
      <c r="I33" s="51"/>
      <c r="J33" s="33">
        <f t="shared" ref="J33" si="0">+H33*I33</f>
        <v>0</v>
      </c>
    </row>
    <row r="34" spans="1:11" ht="20.25" customHeight="1" x14ac:dyDescent="0.3">
      <c r="A34" s="9"/>
      <c r="B34" s="150" t="s">
        <v>3</v>
      </c>
      <c r="C34" s="151"/>
      <c r="D34" s="151"/>
      <c r="E34" s="151"/>
      <c r="F34" s="76"/>
      <c r="G34" s="76"/>
      <c r="H34" s="15"/>
      <c r="I34" s="77"/>
      <c r="J34" s="78">
        <f>+J31+J32+J33</f>
        <v>0</v>
      </c>
    </row>
    <row r="36" spans="1:11" ht="35.4" customHeight="1" x14ac:dyDescent="0.3">
      <c r="A36" s="18"/>
      <c r="B36" s="148" t="s">
        <v>47</v>
      </c>
      <c r="C36" s="149"/>
      <c r="D36" s="149"/>
      <c r="E36" s="149"/>
      <c r="F36" s="41" t="s">
        <v>0</v>
      </c>
      <c r="G36" s="39" t="s">
        <v>72</v>
      </c>
      <c r="H36" s="39" t="s">
        <v>71</v>
      </c>
      <c r="I36" s="61" t="s">
        <v>73</v>
      </c>
      <c r="J36" s="40" t="s">
        <v>83</v>
      </c>
      <c r="K36" s="84"/>
    </row>
    <row r="37" spans="1:11" ht="20.25" customHeight="1" x14ac:dyDescent="0.3">
      <c r="A37" s="9"/>
      <c r="B37" s="58" t="s">
        <v>91</v>
      </c>
      <c r="C37" s="59"/>
      <c r="D37" s="59"/>
      <c r="E37" s="60"/>
      <c r="F37" s="42" t="s">
        <v>48</v>
      </c>
      <c r="G37" s="88">
        <v>3285.44</v>
      </c>
      <c r="H37" s="86">
        <f>+G37/8</f>
        <v>410.68</v>
      </c>
      <c r="I37" s="48"/>
      <c r="J37" s="37">
        <f>+I37*H37</f>
        <v>0</v>
      </c>
    </row>
    <row r="38" spans="1:11" ht="20.25" customHeight="1" x14ac:dyDescent="0.3">
      <c r="A38" s="9"/>
      <c r="B38" s="58" t="s">
        <v>92</v>
      </c>
      <c r="C38" s="59"/>
      <c r="D38" s="59"/>
      <c r="E38" s="60"/>
      <c r="F38" s="42" t="s">
        <v>48</v>
      </c>
      <c r="G38" s="88">
        <v>3441.2</v>
      </c>
      <c r="H38" s="86">
        <f>+G38/8</f>
        <v>430.15</v>
      </c>
      <c r="I38" s="48"/>
      <c r="J38" s="37">
        <f>+I38*H38</f>
        <v>0</v>
      </c>
    </row>
    <row r="39" spans="1:11" ht="20.25" customHeight="1" x14ac:dyDescent="0.3">
      <c r="A39" s="9"/>
      <c r="B39" s="58" t="s">
        <v>49</v>
      </c>
      <c r="C39" s="59"/>
      <c r="D39" s="59"/>
      <c r="E39" s="60"/>
      <c r="F39" s="43" t="s">
        <v>50</v>
      </c>
      <c r="G39" s="89">
        <v>430.15</v>
      </c>
      <c r="H39" s="87">
        <f>+G39</f>
        <v>430.15</v>
      </c>
      <c r="I39" s="49"/>
      <c r="J39" s="37">
        <f>+I39*H39</f>
        <v>0</v>
      </c>
    </row>
    <row r="40" spans="1:11" ht="20.25" customHeight="1" x14ac:dyDescent="0.3">
      <c r="A40" s="9"/>
      <c r="B40" s="150" t="s">
        <v>3</v>
      </c>
      <c r="C40" s="151"/>
      <c r="D40" s="151"/>
      <c r="E40" s="155"/>
      <c r="F40" s="12"/>
      <c r="G40" s="76"/>
      <c r="H40" s="15"/>
      <c r="I40" s="77"/>
      <c r="J40" s="79">
        <f>SUM(J37:J39)</f>
        <v>0</v>
      </c>
    </row>
    <row r="42" spans="1:11" ht="35.4" customHeight="1" x14ac:dyDescent="0.3">
      <c r="A42" s="18"/>
      <c r="B42" s="148" t="s">
        <v>51</v>
      </c>
      <c r="C42" s="149"/>
      <c r="D42" s="149"/>
      <c r="E42" s="149"/>
      <c r="F42" s="41" t="s">
        <v>0</v>
      </c>
      <c r="G42" s="41" t="s">
        <v>72</v>
      </c>
      <c r="H42" s="41" t="s">
        <v>71</v>
      </c>
      <c r="I42" s="61" t="s">
        <v>73</v>
      </c>
      <c r="J42" s="40" t="s">
        <v>83</v>
      </c>
      <c r="K42" s="84"/>
    </row>
    <row r="43" spans="1:11" ht="20.25" customHeight="1" x14ac:dyDescent="0.3">
      <c r="A43" s="9"/>
      <c r="B43" s="58" t="s">
        <v>52</v>
      </c>
      <c r="C43" s="59"/>
      <c r="D43" s="59"/>
      <c r="E43" s="60"/>
      <c r="F43" s="42" t="s">
        <v>53</v>
      </c>
      <c r="G43" s="88">
        <v>6320.64</v>
      </c>
      <c r="H43" s="86">
        <v>526.72</v>
      </c>
      <c r="I43" s="49"/>
      <c r="J43" s="37">
        <f>+H43*I43</f>
        <v>0</v>
      </c>
    </row>
    <row r="44" spans="1:11" ht="20.25" customHeight="1" x14ac:dyDescent="0.3">
      <c r="A44" s="9"/>
      <c r="B44" s="156" t="s">
        <v>3</v>
      </c>
      <c r="C44" s="157"/>
      <c r="D44" s="157"/>
      <c r="E44" s="157"/>
      <c r="F44" s="11"/>
      <c r="G44" s="76"/>
      <c r="H44" s="15"/>
      <c r="I44" s="77"/>
      <c r="J44" s="79">
        <f>SUM(J43:J43)</f>
        <v>0</v>
      </c>
    </row>
    <row r="46" spans="1:11" ht="35.4" customHeight="1" x14ac:dyDescent="0.3">
      <c r="A46" s="18"/>
      <c r="B46" s="158" t="s">
        <v>54</v>
      </c>
      <c r="C46" s="158"/>
      <c r="D46" s="158"/>
      <c r="E46" s="158"/>
      <c r="F46" s="41" t="s">
        <v>0</v>
      </c>
      <c r="G46" s="61" t="s">
        <v>72</v>
      </c>
      <c r="H46" s="61" t="s">
        <v>71</v>
      </c>
      <c r="I46" s="61" t="s">
        <v>93</v>
      </c>
      <c r="J46" s="61" t="s">
        <v>83</v>
      </c>
    </row>
    <row r="47" spans="1:11" ht="20.25" customHeight="1" x14ac:dyDescent="0.3">
      <c r="A47" s="9"/>
      <c r="B47" s="58" t="s">
        <v>56</v>
      </c>
      <c r="C47" s="59"/>
      <c r="D47" s="59"/>
      <c r="E47" s="60"/>
      <c r="F47" s="42" t="s">
        <v>55</v>
      </c>
      <c r="G47" s="88">
        <v>6836.88</v>
      </c>
      <c r="H47" s="90">
        <f>+G47/12</f>
        <v>569.74</v>
      </c>
      <c r="I47" s="69"/>
      <c r="J47" s="37">
        <f>H47*I47</f>
        <v>0</v>
      </c>
    </row>
    <row r="48" spans="1:11" ht="20.25" customHeight="1" x14ac:dyDescent="0.3">
      <c r="A48" s="9"/>
      <c r="B48" s="156" t="s">
        <v>3</v>
      </c>
      <c r="C48" s="157"/>
      <c r="D48" s="157"/>
      <c r="E48" s="157"/>
      <c r="F48" s="11"/>
      <c r="G48" s="76"/>
      <c r="H48" s="15"/>
      <c r="I48" s="15"/>
      <c r="J48" s="79">
        <f>J47</f>
        <v>0</v>
      </c>
    </row>
    <row r="50" spans="1:11" ht="35.4" customHeight="1" x14ac:dyDescent="0.3">
      <c r="A50" s="18"/>
      <c r="B50" s="158" t="s">
        <v>57</v>
      </c>
      <c r="C50" s="158"/>
      <c r="D50" s="158"/>
      <c r="E50" s="158"/>
      <c r="F50" s="41" t="s">
        <v>0</v>
      </c>
      <c r="G50" s="41" t="s">
        <v>72</v>
      </c>
      <c r="H50" s="41" t="s">
        <v>71</v>
      </c>
      <c r="I50" s="61" t="s">
        <v>73</v>
      </c>
      <c r="J50" s="40" t="s">
        <v>83</v>
      </c>
      <c r="K50" s="84"/>
    </row>
    <row r="51" spans="1:11" ht="20.25" customHeight="1" x14ac:dyDescent="0.3">
      <c r="A51" s="9"/>
      <c r="B51" s="58" t="s">
        <v>58</v>
      </c>
      <c r="C51" s="59"/>
      <c r="D51" s="59"/>
      <c r="E51" s="60"/>
      <c r="F51" s="10" t="s">
        <v>59</v>
      </c>
      <c r="G51" s="91">
        <v>3742.44</v>
      </c>
      <c r="H51" s="90">
        <f>+G51/12</f>
        <v>311.87</v>
      </c>
      <c r="I51" s="52"/>
      <c r="J51" s="37">
        <f>+H51*I51</f>
        <v>0</v>
      </c>
      <c r="K51" s="68"/>
    </row>
    <row r="52" spans="1:11" ht="20.25" customHeight="1" x14ac:dyDescent="0.3">
      <c r="A52" s="9"/>
      <c r="B52" s="156" t="s">
        <v>3</v>
      </c>
      <c r="C52" s="157"/>
      <c r="D52" s="157"/>
      <c r="E52" s="157"/>
      <c r="F52" s="11"/>
      <c r="G52" s="76"/>
      <c r="H52" s="15"/>
      <c r="I52" s="77"/>
      <c r="J52" s="79">
        <f>SUM(J51:J51)</f>
        <v>0</v>
      </c>
    </row>
    <row r="54" spans="1:11" ht="35.4" customHeight="1" x14ac:dyDescent="0.3">
      <c r="A54" s="18"/>
      <c r="B54" s="196" t="s">
        <v>60</v>
      </c>
      <c r="C54" s="196"/>
      <c r="D54" s="196"/>
      <c r="E54" s="148"/>
      <c r="F54" s="83" t="s">
        <v>0</v>
      </c>
      <c r="G54" s="41" t="s">
        <v>6</v>
      </c>
      <c r="H54" s="22" t="s">
        <v>5</v>
      </c>
      <c r="I54" s="41" t="s">
        <v>4</v>
      </c>
      <c r="J54" s="57" t="s">
        <v>84</v>
      </c>
      <c r="K54" s="84"/>
    </row>
    <row r="55" spans="1:11" ht="20.25" customHeight="1" x14ac:dyDescent="0.3">
      <c r="A55" s="9"/>
      <c r="B55" s="58" t="s">
        <v>61</v>
      </c>
      <c r="C55" s="59"/>
      <c r="D55" s="59"/>
      <c r="E55" s="60"/>
      <c r="F55" s="10" t="s">
        <v>64</v>
      </c>
      <c r="G55" s="16" t="s">
        <v>42</v>
      </c>
      <c r="H55" s="14"/>
      <c r="I55" s="92">
        <v>96.11</v>
      </c>
      <c r="J55" s="33">
        <f>$H55*$I55</f>
        <v>0</v>
      </c>
    </row>
    <row r="56" spans="1:11" ht="20.25" customHeight="1" x14ac:dyDescent="0.3">
      <c r="A56" s="9"/>
      <c r="B56" s="58" t="s">
        <v>62</v>
      </c>
      <c r="C56" s="59"/>
      <c r="D56" s="59"/>
      <c r="E56" s="60"/>
      <c r="F56" s="10" t="s">
        <v>65</v>
      </c>
      <c r="G56" s="16" t="s">
        <v>42</v>
      </c>
      <c r="H56" s="14"/>
      <c r="I56" s="92">
        <v>133.43</v>
      </c>
      <c r="J56" s="33">
        <f t="shared" ref="J56:J57" si="1">$H56*$I56</f>
        <v>0</v>
      </c>
    </row>
    <row r="57" spans="1:11" ht="20.25" customHeight="1" x14ac:dyDescent="0.3">
      <c r="A57" s="9"/>
      <c r="B57" s="58" t="s">
        <v>63</v>
      </c>
      <c r="C57" s="59"/>
      <c r="D57" s="59"/>
      <c r="E57" s="60"/>
      <c r="F57" s="10" t="s">
        <v>66</v>
      </c>
      <c r="G57" s="16" t="s">
        <v>42</v>
      </c>
      <c r="H57" s="14"/>
      <c r="I57" s="92">
        <v>157.94999999999999</v>
      </c>
      <c r="J57" s="33">
        <f t="shared" si="1"/>
        <v>0</v>
      </c>
    </row>
    <row r="58" spans="1:11" ht="20.25" customHeight="1" x14ac:dyDescent="0.3">
      <c r="A58" s="9"/>
      <c r="B58" s="156" t="s">
        <v>3</v>
      </c>
      <c r="C58" s="157"/>
      <c r="D58" s="157"/>
      <c r="E58" s="157"/>
      <c r="F58" s="11"/>
      <c r="G58" s="76"/>
      <c r="H58" s="15">
        <f>SUM(H55:H55)</f>
        <v>0</v>
      </c>
      <c r="I58" s="77"/>
      <c r="J58" s="79">
        <f>SUM(J55:J57)</f>
        <v>0</v>
      </c>
    </row>
    <row r="59" spans="1:11" ht="20.25" customHeight="1" x14ac:dyDescent="0.3">
      <c r="B59" s="23"/>
      <c r="C59" s="23"/>
      <c r="D59" s="23"/>
      <c r="E59" s="23"/>
      <c r="F59" s="24"/>
      <c r="G59" s="24"/>
      <c r="H59" s="25"/>
      <c r="I59" s="26"/>
      <c r="J59" s="27"/>
    </row>
    <row r="60" spans="1:11" ht="35.4" customHeight="1" x14ac:dyDescent="0.3">
      <c r="A60" s="18"/>
      <c r="B60" s="158" t="s">
        <v>67</v>
      </c>
      <c r="C60" s="158"/>
      <c r="D60" s="158"/>
      <c r="E60" s="158"/>
      <c r="F60" s="40" t="s">
        <v>0</v>
      </c>
      <c r="G60" s="41" t="s">
        <v>6</v>
      </c>
      <c r="H60" s="22" t="s">
        <v>5</v>
      </c>
      <c r="I60" s="40" t="s">
        <v>4</v>
      </c>
      <c r="J60" s="40" t="s">
        <v>84</v>
      </c>
      <c r="K60" s="84"/>
    </row>
    <row r="61" spans="1:11" ht="20.25" customHeight="1" x14ac:dyDescent="0.3">
      <c r="A61" s="9"/>
      <c r="B61" s="58" t="s">
        <v>27</v>
      </c>
      <c r="C61" s="59"/>
      <c r="D61" s="59"/>
      <c r="E61" s="60"/>
      <c r="F61" s="10" t="s">
        <v>68</v>
      </c>
      <c r="G61" s="16" t="s">
        <v>43</v>
      </c>
      <c r="H61" s="14"/>
      <c r="I61" s="92">
        <v>168.88</v>
      </c>
      <c r="J61" s="33">
        <f>$H61*$I61</f>
        <v>0</v>
      </c>
    </row>
    <row r="62" spans="1:11" ht="20.25" customHeight="1" x14ac:dyDescent="0.3">
      <c r="A62" s="9"/>
      <c r="B62" s="156" t="s">
        <v>3</v>
      </c>
      <c r="C62" s="157"/>
      <c r="D62" s="157"/>
      <c r="E62" s="157"/>
      <c r="F62" s="11"/>
      <c r="G62" s="76"/>
      <c r="H62" s="15">
        <f>SUM(H61:H61)</f>
        <v>0</v>
      </c>
      <c r="I62" s="77"/>
      <c r="J62" s="79">
        <f>SUM(J61:J61)</f>
        <v>0</v>
      </c>
    </row>
    <row r="64" spans="1:11" ht="15.6" x14ac:dyDescent="0.3">
      <c r="A64" s="18"/>
      <c r="B64" s="197" t="s">
        <v>33</v>
      </c>
      <c r="C64" s="197"/>
      <c r="D64" s="197"/>
      <c r="E64" s="197"/>
      <c r="F64" s="41" t="s">
        <v>0</v>
      </c>
      <c r="G64" s="40" t="s">
        <v>6</v>
      </c>
      <c r="H64" s="40" t="s">
        <v>5</v>
      </c>
      <c r="I64" s="41" t="s">
        <v>4</v>
      </c>
      <c r="J64" s="22" t="s">
        <v>84</v>
      </c>
      <c r="K64" s="84"/>
    </row>
    <row r="65" spans="1:10" ht="15.6" x14ac:dyDescent="0.3">
      <c r="A65" s="9"/>
      <c r="B65" s="198" t="s">
        <v>34</v>
      </c>
      <c r="C65" s="199"/>
      <c r="D65" s="199"/>
      <c r="E65" s="200"/>
      <c r="F65" s="7"/>
      <c r="G65" s="7"/>
      <c r="H65" s="14"/>
      <c r="I65" s="36"/>
      <c r="J65" s="33">
        <f t="shared" ref="J65:J72" si="2">$H65*$I65</f>
        <v>0</v>
      </c>
    </row>
    <row r="66" spans="1:10" ht="15.6" x14ac:dyDescent="0.3">
      <c r="A66" s="9"/>
      <c r="B66" s="198" t="s">
        <v>34</v>
      </c>
      <c r="C66" s="199"/>
      <c r="D66" s="199"/>
      <c r="E66" s="200"/>
      <c r="F66" s="7"/>
      <c r="G66" s="7"/>
      <c r="H66" s="14"/>
      <c r="I66" s="36"/>
      <c r="J66" s="33">
        <f t="shared" si="2"/>
        <v>0</v>
      </c>
    </row>
    <row r="67" spans="1:10" ht="15.6" x14ac:dyDescent="0.3">
      <c r="A67" s="9"/>
      <c r="B67" s="198" t="s">
        <v>34</v>
      </c>
      <c r="C67" s="199"/>
      <c r="D67" s="199"/>
      <c r="E67" s="200"/>
      <c r="F67" s="7"/>
      <c r="G67" s="7"/>
      <c r="H67" s="14"/>
      <c r="I67" s="36"/>
      <c r="J67" s="33">
        <f t="shared" si="2"/>
        <v>0</v>
      </c>
    </row>
    <row r="68" spans="1:10" ht="15.6" x14ac:dyDescent="0.3">
      <c r="A68" s="9"/>
      <c r="B68" s="198" t="s">
        <v>34</v>
      </c>
      <c r="C68" s="199"/>
      <c r="D68" s="199"/>
      <c r="E68" s="200"/>
      <c r="F68" s="7"/>
      <c r="G68" s="7"/>
      <c r="H68" s="14"/>
      <c r="I68" s="36"/>
      <c r="J68" s="33">
        <f t="shared" si="2"/>
        <v>0</v>
      </c>
    </row>
    <row r="69" spans="1:10" ht="15.6" x14ac:dyDescent="0.3">
      <c r="A69" s="9"/>
      <c r="B69" s="198" t="s">
        <v>34</v>
      </c>
      <c r="C69" s="199"/>
      <c r="D69" s="199"/>
      <c r="E69" s="200"/>
      <c r="F69" s="7"/>
      <c r="G69" s="7"/>
      <c r="H69" s="14"/>
      <c r="I69" s="36"/>
      <c r="J69" s="33">
        <f t="shared" si="2"/>
        <v>0</v>
      </c>
    </row>
    <row r="70" spans="1:10" ht="15.6" x14ac:dyDescent="0.3">
      <c r="A70" s="9"/>
      <c r="B70" s="198" t="s">
        <v>34</v>
      </c>
      <c r="C70" s="199"/>
      <c r="D70" s="199"/>
      <c r="E70" s="200"/>
      <c r="F70" s="7"/>
      <c r="G70" s="7"/>
      <c r="H70" s="14"/>
      <c r="I70" s="36"/>
      <c r="J70" s="33">
        <f t="shared" si="2"/>
        <v>0</v>
      </c>
    </row>
    <row r="71" spans="1:10" ht="15.6" x14ac:dyDescent="0.3">
      <c r="A71" s="9"/>
      <c r="B71" s="198" t="s">
        <v>34</v>
      </c>
      <c r="C71" s="199"/>
      <c r="D71" s="199"/>
      <c r="E71" s="200"/>
      <c r="F71" s="7"/>
      <c r="G71" s="7"/>
      <c r="H71" s="14"/>
      <c r="I71" s="36"/>
      <c r="J71" s="33">
        <f t="shared" si="2"/>
        <v>0</v>
      </c>
    </row>
    <row r="72" spans="1:10" ht="15.6" x14ac:dyDescent="0.3">
      <c r="A72" s="9"/>
      <c r="B72" s="198" t="s">
        <v>34</v>
      </c>
      <c r="C72" s="199"/>
      <c r="D72" s="199"/>
      <c r="E72" s="200"/>
      <c r="F72" s="7"/>
      <c r="G72" s="7"/>
      <c r="H72" s="14"/>
      <c r="I72" s="36"/>
      <c r="J72" s="33">
        <f t="shared" si="2"/>
        <v>0</v>
      </c>
    </row>
    <row r="73" spans="1:10" ht="15.6" x14ac:dyDescent="0.3">
      <c r="A73" s="9"/>
      <c r="B73" s="150" t="s">
        <v>3</v>
      </c>
      <c r="C73" s="151"/>
      <c r="D73" s="151"/>
      <c r="E73" s="151"/>
      <c r="F73" s="11"/>
      <c r="G73" s="76"/>
      <c r="H73" s="15">
        <v>0</v>
      </c>
      <c r="I73" s="76"/>
      <c r="J73" s="35">
        <f>SUM(J65:J72)</f>
        <v>0</v>
      </c>
    </row>
    <row r="75" spans="1:10" ht="21" x14ac:dyDescent="0.35">
      <c r="A75" s="20"/>
      <c r="B75" s="21" t="s">
        <v>85</v>
      </c>
      <c r="C75" s="21"/>
      <c r="D75" s="21"/>
      <c r="E75" s="21"/>
      <c r="F75" s="21"/>
      <c r="G75" s="21"/>
      <c r="H75" s="21"/>
      <c r="I75" s="21"/>
      <c r="J75" s="44">
        <f>SUM(J28,J34,J40,J44,J48,J52,J58,J62,J73)</f>
        <v>0</v>
      </c>
    </row>
    <row r="76" spans="1:10" x14ac:dyDescent="0.3">
      <c r="J76" s="19"/>
    </row>
    <row r="77" spans="1:10" s="13" customFormat="1" ht="19.5" customHeight="1" thickBot="1" x14ac:dyDescent="0.35">
      <c r="A77" s="177" t="s">
        <v>22</v>
      </c>
      <c r="B77" s="177"/>
      <c r="C77" s="177"/>
      <c r="D77" s="177"/>
      <c r="E77" s="177"/>
      <c r="F77" s="177"/>
      <c r="G77" s="177"/>
      <c r="H77" s="177"/>
    </row>
    <row r="78" spans="1:10" x14ac:dyDescent="0.3">
      <c r="A78" s="138"/>
      <c r="B78" s="181"/>
      <c r="C78" s="182"/>
      <c r="D78" s="182"/>
      <c r="E78" s="182"/>
      <c r="F78" s="182"/>
      <c r="G78" s="182"/>
      <c r="H78" s="182"/>
      <c r="I78" s="182"/>
      <c r="J78" s="183"/>
    </row>
    <row r="79" spans="1:10" x14ac:dyDescent="0.3">
      <c r="A79" s="138"/>
      <c r="B79" s="184"/>
      <c r="C79" s="185"/>
      <c r="D79" s="185"/>
      <c r="E79" s="185"/>
      <c r="F79" s="185"/>
      <c r="G79" s="185"/>
      <c r="H79" s="185"/>
      <c r="I79" s="185"/>
      <c r="J79" s="186"/>
    </row>
    <row r="80" spans="1:10" x14ac:dyDescent="0.3">
      <c r="A80" s="138"/>
      <c r="B80" s="184"/>
      <c r="C80" s="185"/>
      <c r="D80" s="185"/>
      <c r="E80" s="185"/>
      <c r="F80" s="185"/>
      <c r="G80" s="185"/>
      <c r="H80" s="185"/>
      <c r="I80" s="185"/>
      <c r="J80" s="186"/>
    </row>
    <row r="81" spans="1:10" x14ac:dyDescent="0.3">
      <c r="A81" s="138"/>
      <c r="B81" s="184"/>
      <c r="C81" s="185"/>
      <c r="D81" s="185"/>
      <c r="E81" s="185"/>
      <c r="F81" s="185"/>
      <c r="G81" s="185"/>
      <c r="H81" s="185"/>
      <c r="I81" s="185"/>
      <c r="J81" s="186"/>
    </row>
    <row r="82" spans="1:10" x14ac:dyDescent="0.3">
      <c r="A82" s="138"/>
      <c r="B82" s="184"/>
      <c r="C82" s="185"/>
      <c r="D82" s="185"/>
      <c r="E82" s="185"/>
      <c r="F82" s="185"/>
      <c r="G82" s="185"/>
      <c r="H82" s="185"/>
      <c r="I82" s="185"/>
      <c r="J82" s="186"/>
    </row>
    <row r="83" spans="1:10" x14ac:dyDescent="0.3">
      <c r="A83" s="138"/>
      <c r="B83" s="184"/>
      <c r="C83" s="185"/>
      <c r="D83" s="185"/>
      <c r="E83" s="185"/>
      <c r="F83" s="185"/>
      <c r="G83" s="185"/>
      <c r="H83" s="185"/>
      <c r="I83" s="185"/>
      <c r="J83" s="186"/>
    </row>
    <row r="84" spans="1:10" x14ac:dyDescent="0.3">
      <c r="A84" s="138"/>
      <c r="B84" s="184"/>
      <c r="C84" s="185"/>
      <c r="D84" s="185"/>
      <c r="E84" s="185"/>
      <c r="F84" s="185"/>
      <c r="G84" s="185"/>
      <c r="H84" s="185"/>
      <c r="I84" s="185"/>
      <c r="J84" s="186"/>
    </row>
    <row r="85" spans="1:10" ht="15" thickBot="1" x14ac:dyDescent="0.35">
      <c r="A85" s="138"/>
      <c r="B85" s="187"/>
      <c r="C85" s="188"/>
      <c r="D85" s="188"/>
      <c r="E85" s="188"/>
      <c r="F85" s="188"/>
      <c r="G85" s="188"/>
      <c r="H85" s="188"/>
      <c r="I85" s="188"/>
      <c r="J85" s="189"/>
    </row>
    <row r="87" spans="1:10" s="13" customFormat="1" ht="19.5" customHeight="1" thickBot="1" x14ac:dyDescent="0.35">
      <c r="A87" s="177" t="s">
        <v>2</v>
      </c>
      <c r="B87" s="177"/>
      <c r="C87" s="177"/>
      <c r="D87" s="177"/>
      <c r="E87" s="177"/>
      <c r="F87" s="177"/>
      <c r="G87" s="177"/>
      <c r="H87" s="177"/>
    </row>
    <row r="88" spans="1:10" ht="15" customHeight="1" x14ac:dyDescent="0.3">
      <c r="A88" s="138"/>
      <c r="B88" s="139"/>
      <c r="C88" s="140"/>
      <c r="D88" s="140"/>
      <c r="E88" s="140"/>
      <c r="F88" s="140"/>
      <c r="G88" s="140"/>
      <c r="H88" s="140"/>
      <c r="I88" s="140"/>
      <c r="J88" s="141"/>
    </row>
    <row r="89" spans="1:10" x14ac:dyDescent="0.3">
      <c r="A89" s="138"/>
      <c r="B89" s="142"/>
      <c r="C89" s="143"/>
      <c r="D89" s="143"/>
      <c r="E89" s="143"/>
      <c r="F89" s="143"/>
      <c r="G89" s="143"/>
      <c r="H89" s="143"/>
      <c r="I89" s="143"/>
      <c r="J89" s="144"/>
    </row>
    <row r="90" spans="1:10" x14ac:dyDescent="0.3">
      <c r="A90" s="138"/>
      <c r="B90" s="142"/>
      <c r="C90" s="143"/>
      <c r="D90" s="143"/>
      <c r="E90" s="143"/>
      <c r="F90" s="143"/>
      <c r="G90" s="143"/>
      <c r="H90" s="143"/>
      <c r="I90" s="143"/>
      <c r="J90" s="144"/>
    </row>
    <row r="91" spans="1:10" x14ac:dyDescent="0.3">
      <c r="A91" s="138"/>
      <c r="B91" s="142"/>
      <c r="C91" s="143"/>
      <c r="D91" s="143"/>
      <c r="E91" s="143"/>
      <c r="F91" s="143"/>
      <c r="G91" s="143"/>
      <c r="H91" s="143"/>
      <c r="I91" s="143"/>
      <c r="J91" s="144"/>
    </row>
    <row r="92" spans="1:10" x14ac:dyDescent="0.3">
      <c r="A92" s="138"/>
      <c r="B92" s="142"/>
      <c r="C92" s="143"/>
      <c r="D92" s="143"/>
      <c r="E92" s="143"/>
      <c r="F92" s="143"/>
      <c r="G92" s="143"/>
      <c r="H92" s="143"/>
      <c r="I92" s="143"/>
      <c r="J92" s="144"/>
    </row>
    <row r="93" spans="1:10" x14ac:dyDescent="0.3">
      <c r="A93" s="138"/>
      <c r="B93" s="142"/>
      <c r="C93" s="143"/>
      <c r="D93" s="143"/>
      <c r="E93" s="143"/>
      <c r="F93" s="143"/>
      <c r="G93" s="143"/>
      <c r="H93" s="143"/>
      <c r="I93" s="143"/>
      <c r="J93" s="144"/>
    </row>
    <row r="94" spans="1:10" x14ac:dyDescent="0.3">
      <c r="A94" s="138"/>
      <c r="B94" s="142"/>
      <c r="C94" s="143"/>
      <c r="D94" s="143"/>
      <c r="E94" s="143"/>
      <c r="F94" s="143"/>
      <c r="G94" s="143"/>
      <c r="H94" s="143"/>
      <c r="I94" s="143"/>
      <c r="J94" s="144"/>
    </row>
    <row r="95" spans="1:10" ht="15" thickBot="1" x14ac:dyDescent="0.35">
      <c r="A95" s="138"/>
      <c r="B95" s="145"/>
      <c r="C95" s="146"/>
      <c r="D95" s="146"/>
      <c r="E95" s="146"/>
      <c r="F95" s="146"/>
      <c r="G95" s="146"/>
      <c r="H95" s="146"/>
      <c r="I95" s="146"/>
      <c r="J95" s="147"/>
    </row>
    <row r="96" spans="1:10" ht="4.2" customHeight="1" x14ac:dyDescent="0.3">
      <c r="B96" s="45"/>
    </row>
    <row r="97" spans="1:10" ht="30" customHeight="1" x14ac:dyDescent="0.3">
      <c r="A97" s="159" t="s">
        <v>23</v>
      </c>
      <c r="B97" s="159"/>
      <c r="C97" s="159"/>
      <c r="D97" s="159"/>
      <c r="E97" s="159"/>
      <c r="F97" s="159"/>
      <c r="G97" s="159"/>
      <c r="I97" s="160" t="s">
        <v>35</v>
      </c>
      <c r="J97" s="161"/>
    </row>
    <row r="98" spans="1:10" ht="21" customHeight="1" x14ac:dyDescent="0.3">
      <c r="A98" s="162" t="s">
        <v>1</v>
      </c>
      <c r="B98" s="163"/>
      <c r="C98" s="163"/>
      <c r="D98" s="163"/>
      <c r="E98" s="163"/>
      <c r="F98" s="163"/>
      <c r="G98" s="164"/>
      <c r="I98" s="171" t="s">
        <v>36</v>
      </c>
      <c r="J98" s="172"/>
    </row>
    <row r="99" spans="1:10" ht="22.5" customHeight="1" x14ac:dyDescent="0.3">
      <c r="A99" s="165"/>
      <c r="B99" s="166"/>
      <c r="C99" s="166"/>
      <c r="D99" s="166"/>
      <c r="E99" s="166"/>
      <c r="F99" s="166"/>
      <c r="G99" s="167"/>
      <c r="I99" s="173"/>
      <c r="J99" s="174"/>
    </row>
    <row r="100" spans="1:10" x14ac:dyDescent="0.3">
      <c r="A100" s="165"/>
      <c r="B100" s="166"/>
      <c r="C100" s="166"/>
      <c r="D100" s="166"/>
      <c r="E100" s="166"/>
      <c r="F100" s="166"/>
      <c r="G100" s="167"/>
      <c r="I100" s="173"/>
      <c r="J100" s="174"/>
    </row>
    <row r="101" spans="1:10" x14ac:dyDescent="0.3">
      <c r="A101" s="165"/>
      <c r="B101" s="166"/>
      <c r="C101" s="166"/>
      <c r="D101" s="166"/>
      <c r="E101" s="166"/>
      <c r="F101" s="166"/>
      <c r="G101" s="167"/>
      <c r="I101" s="173"/>
      <c r="J101" s="174"/>
    </row>
    <row r="102" spans="1:10" x14ac:dyDescent="0.3">
      <c r="A102" s="165"/>
      <c r="B102" s="166"/>
      <c r="C102" s="166"/>
      <c r="D102" s="166"/>
      <c r="E102" s="166"/>
      <c r="F102" s="166"/>
      <c r="G102" s="167"/>
      <c r="I102" s="173"/>
      <c r="J102" s="174"/>
    </row>
    <row r="103" spans="1:10" ht="27" customHeight="1" x14ac:dyDescent="0.3">
      <c r="A103" s="168"/>
      <c r="B103" s="169"/>
      <c r="C103" s="169"/>
      <c r="D103" s="169"/>
      <c r="E103" s="169"/>
      <c r="F103" s="169"/>
      <c r="G103" s="170"/>
      <c r="I103" s="175"/>
      <c r="J103" s="176"/>
    </row>
  </sheetData>
  <sheetProtection algorithmName="SHA-512" hashValue="mdrAZJlSFo3i8CbTRMR66buwigIyTs5Ra7m7yzaxXMqTtPrELekWxUEVwyOFQnMfOtU+8vJUfMkJ2ZzYZNbbTg==" saltValue="x46xNjKEfwGOw8sPow7bTQ==" spinCount="100000" sheet="1" objects="1" scenarios="1"/>
  <mergeCells count="53">
    <mergeCell ref="A1:G1"/>
    <mergeCell ref="I1:J1"/>
    <mergeCell ref="A4:J6"/>
    <mergeCell ref="A8:J8"/>
    <mergeCell ref="A9:B9"/>
    <mergeCell ref="C9:J9"/>
    <mergeCell ref="B19:E19"/>
    <mergeCell ref="A10:B10"/>
    <mergeCell ref="C10:J10"/>
    <mergeCell ref="A11:B11"/>
    <mergeCell ref="C11:J11"/>
    <mergeCell ref="A12:B12"/>
    <mergeCell ref="C12:J12"/>
    <mergeCell ref="A13:B13"/>
    <mergeCell ref="C13:J13"/>
    <mergeCell ref="A14:B14"/>
    <mergeCell ref="C14:J14"/>
    <mergeCell ref="A17:J17"/>
    <mergeCell ref="B54:E54"/>
    <mergeCell ref="B28:E28"/>
    <mergeCell ref="B30:E30"/>
    <mergeCell ref="B34:E34"/>
    <mergeCell ref="B36:E36"/>
    <mergeCell ref="B40:E40"/>
    <mergeCell ref="B42:E42"/>
    <mergeCell ref="B44:E44"/>
    <mergeCell ref="B46:E46"/>
    <mergeCell ref="B48:E48"/>
    <mergeCell ref="B50:E50"/>
    <mergeCell ref="B52:E52"/>
    <mergeCell ref="B72:E72"/>
    <mergeCell ref="B58:E58"/>
    <mergeCell ref="B60:E60"/>
    <mergeCell ref="B62:E62"/>
    <mergeCell ref="B64:E64"/>
    <mergeCell ref="B65:E65"/>
    <mergeCell ref="B66:E66"/>
    <mergeCell ref="B67:E67"/>
    <mergeCell ref="B68:E68"/>
    <mergeCell ref="B69:E69"/>
    <mergeCell ref="B70:E70"/>
    <mergeCell ref="B71:E71"/>
    <mergeCell ref="A97:G97"/>
    <mergeCell ref="I97:J97"/>
    <mergeCell ref="A98:G103"/>
    <mergeCell ref="I98:J103"/>
    <mergeCell ref="B73:E73"/>
    <mergeCell ref="A77:H77"/>
    <mergeCell ref="A78:A85"/>
    <mergeCell ref="B78:J85"/>
    <mergeCell ref="A87:H87"/>
    <mergeCell ref="A88:A95"/>
    <mergeCell ref="B88:J95"/>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EC66678-4F79-476C-8A97-D05000506499}">
          <x14:formula1>
            <xm:f>Eenheden!$A$1:$A$6</xm:f>
          </x14:formula1>
          <xm:sqref>G61 G55:G57 G65:G72 G24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8F18-58BB-4327-8F81-086FBFAC9880}">
  <sheetPr>
    <pageSetUpPr fitToPage="1"/>
  </sheetPr>
  <dimension ref="A1:K103"/>
  <sheetViews>
    <sheetView showGridLines="0" topLeftCell="A8" zoomScale="85" zoomScaleNormal="85" zoomScaleSheetLayoutView="85" workbookViewId="0">
      <selection activeCell="J21" sqref="J21"/>
    </sheetView>
  </sheetViews>
  <sheetFormatPr defaultColWidth="9.109375" defaultRowHeight="14.4" x14ac:dyDescent="0.3"/>
  <cols>
    <col min="2" max="2" width="25" customWidth="1"/>
    <col min="6" max="6" width="12.33203125" customWidth="1"/>
    <col min="7" max="7" width="22.109375" customWidth="1"/>
    <col min="8" max="8" width="17.88671875" customWidth="1"/>
    <col min="9" max="10" width="25.88671875" customWidth="1"/>
    <col min="11" max="11" width="23.33203125" customWidth="1"/>
    <col min="12" max="12" width="28.88671875" customWidth="1"/>
    <col min="13" max="13" width="31.109375" customWidth="1"/>
  </cols>
  <sheetData>
    <row r="1" spans="1:10" ht="21" x14ac:dyDescent="0.4">
      <c r="A1" s="179" t="s">
        <v>25</v>
      </c>
      <c r="B1" s="179"/>
      <c r="C1" s="179"/>
      <c r="D1" s="179"/>
      <c r="E1" s="179"/>
      <c r="F1" s="179"/>
      <c r="G1" s="179"/>
      <c r="H1" s="8"/>
      <c r="I1" s="178" t="s">
        <v>74</v>
      </c>
      <c r="J1" s="178"/>
    </row>
    <row r="4" spans="1:10" ht="15" customHeight="1" x14ac:dyDescent="0.3">
      <c r="A4" s="180" t="s">
        <v>28</v>
      </c>
      <c r="B4" s="180"/>
      <c r="C4" s="180"/>
      <c r="D4" s="180"/>
      <c r="E4" s="180"/>
      <c r="F4" s="180"/>
      <c r="G4" s="180"/>
      <c r="H4" s="180"/>
      <c r="I4" s="180"/>
      <c r="J4" s="180"/>
    </row>
    <row r="5" spans="1:10" x14ac:dyDescent="0.3">
      <c r="A5" s="180"/>
      <c r="B5" s="180"/>
      <c r="C5" s="180"/>
      <c r="D5" s="180"/>
      <c r="E5" s="180"/>
      <c r="F5" s="180"/>
      <c r="G5" s="180"/>
      <c r="H5" s="180"/>
      <c r="I5" s="180"/>
      <c r="J5" s="180"/>
    </row>
    <row r="6" spans="1:10" x14ac:dyDescent="0.3">
      <c r="A6" s="180"/>
      <c r="B6" s="180"/>
      <c r="C6" s="180"/>
      <c r="D6" s="180"/>
      <c r="E6" s="180"/>
      <c r="F6" s="180"/>
      <c r="G6" s="180"/>
      <c r="H6" s="180"/>
      <c r="I6" s="180"/>
      <c r="J6" s="180"/>
    </row>
    <row r="8" spans="1:10" ht="19.5" customHeight="1" x14ac:dyDescent="0.35">
      <c r="A8" s="190" t="s">
        <v>23</v>
      </c>
      <c r="B8" s="191"/>
      <c r="C8" s="191"/>
      <c r="D8" s="191"/>
      <c r="E8" s="191"/>
      <c r="F8" s="191"/>
      <c r="G8" s="191"/>
      <c r="H8" s="191"/>
      <c r="I8" s="191"/>
      <c r="J8" s="191"/>
    </row>
    <row r="9" spans="1:10" ht="19.5" customHeight="1" x14ac:dyDescent="0.3">
      <c r="A9" s="131" t="s">
        <v>12</v>
      </c>
      <c r="B9" s="132"/>
      <c r="C9" s="135" t="str">
        <f>IF(Totaalblad!C6=0," ",Totaalblad!C6)</f>
        <v xml:space="preserve"> </v>
      </c>
      <c r="D9" s="136"/>
      <c r="E9" s="136"/>
      <c r="F9" s="136"/>
      <c r="G9" s="136"/>
      <c r="H9" s="136"/>
      <c r="I9" s="136"/>
      <c r="J9" s="137"/>
    </row>
    <row r="10" spans="1:10" ht="19.5" customHeight="1" x14ac:dyDescent="0.3">
      <c r="A10" s="133" t="s">
        <v>10</v>
      </c>
      <c r="B10" s="134"/>
      <c r="C10" s="135" t="str">
        <f>IF(Totaalblad!C7=0," ",Totaalblad!C7)</f>
        <v xml:space="preserve"> </v>
      </c>
      <c r="D10" s="136"/>
      <c r="E10" s="136"/>
      <c r="F10" s="136"/>
      <c r="G10" s="136"/>
      <c r="H10" s="136"/>
      <c r="I10" s="136"/>
      <c r="J10" s="137"/>
    </row>
    <row r="11" spans="1:10" ht="19.5" customHeight="1" x14ac:dyDescent="0.3">
      <c r="A11" s="192" t="s">
        <v>9</v>
      </c>
      <c r="B11" s="193"/>
      <c r="C11" s="135" t="str">
        <f>IF(Totaalblad!C8=0," ",Totaalblad!C8)</f>
        <v xml:space="preserve"> </v>
      </c>
      <c r="D11" s="136"/>
      <c r="E11" s="136"/>
      <c r="F11" s="136"/>
      <c r="G11" s="136"/>
      <c r="H11" s="136"/>
      <c r="I11" s="136"/>
      <c r="J11" s="137"/>
    </row>
    <row r="12" spans="1:10" ht="17.25" customHeight="1" x14ac:dyDescent="0.3">
      <c r="A12" s="194" t="s">
        <v>26</v>
      </c>
      <c r="B12" s="195"/>
      <c r="C12" s="135" t="str">
        <f>IF(Totaalblad!C9=0," ",Totaalblad!C9)</f>
        <v xml:space="preserve"> </v>
      </c>
      <c r="D12" s="136"/>
      <c r="E12" s="136"/>
      <c r="F12" s="136"/>
      <c r="G12" s="136"/>
      <c r="H12" s="136"/>
      <c r="I12" s="136"/>
      <c r="J12" s="137"/>
    </row>
    <row r="13" spans="1:10" x14ac:dyDescent="0.3">
      <c r="A13" s="131" t="s">
        <v>8</v>
      </c>
      <c r="B13" s="132"/>
      <c r="C13" s="135" t="str">
        <f>IF(Totaalblad!C10=0," ",Totaalblad!C10)</f>
        <v xml:space="preserve"> </v>
      </c>
      <c r="D13" s="136"/>
      <c r="E13" s="136"/>
      <c r="F13" s="136"/>
      <c r="G13" s="136"/>
      <c r="H13" s="136"/>
      <c r="I13" s="136"/>
      <c r="J13" s="137"/>
    </row>
    <row r="14" spans="1:10" ht="19.5" customHeight="1" x14ac:dyDescent="0.3">
      <c r="A14" s="133" t="s">
        <v>7</v>
      </c>
      <c r="B14" s="134"/>
      <c r="C14" s="135" t="str">
        <f>IF(Totaalblad!C11=0," ",Totaalblad!C11)</f>
        <v xml:space="preserve"> </v>
      </c>
      <c r="D14" s="136"/>
      <c r="E14" s="136"/>
      <c r="F14" s="136"/>
      <c r="G14" s="136"/>
      <c r="H14" s="136"/>
      <c r="I14" s="136"/>
      <c r="J14" s="137"/>
    </row>
    <row r="17" spans="1:10" ht="18" x14ac:dyDescent="0.35">
      <c r="A17" s="152" t="s">
        <v>82</v>
      </c>
      <c r="B17" s="152"/>
      <c r="C17" s="152"/>
      <c r="D17" s="152"/>
      <c r="E17" s="152"/>
      <c r="F17" s="152"/>
      <c r="G17" s="152"/>
      <c r="H17" s="152"/>
      <c r="I17" s="152"/>
      <c r="J17" s="152"/>
    </row>
    <row r="18" spans="1:10" ht="18" x14ac:dyDescent="0.35">
      <c r="A18" s="17"/>
      <c r="B18" s="17"/>
      <c r="C18" s="17"/>
      <c r="D18" s="17"/>
      <c r="E18" s="17"/>
      <c r="F18" s="17"/>
      <c r="G18" s="17"/>
      <c r="H18" s="17"/>
      <c r="I18" s="17"/>
      <c r="J18" s="17"/>
    </row>
    <row r="19" spans="1:10" ht="36.6" customHeight="1" x14ac:dyDescent="0.3">
      <c r="A19" s="18"/>
      <c r="B19" s="148" t="s">
        <v>37</v>
      </c>
      <c r="C19" s="149"/>
      <c r="D19" s="149"/>
      <c r="E19" s="149"/>
      <c r="F19" s="41" t="s">
        <v>0</v>
      </c>
      <c r="G19" s="41" t="s">
        <v>72</v>
      </c>
      <c r="H19" s="41" t="s">
        <v>71</v>
      </c>
      <c r="I19" s="61" t="s">
        <v>73</v>
      </c>
      <c r="J19" s="41" t="s">
        <v>83</v>
      </c>
    </row>
    <row r="20" spans="1:10" ht="25.5" customHeight="1" x14ac:dyDescent="0.3">
      <c r="A20" s="18"/>
      <c r="B20" s="31" t="s">
        <v>69</v>
      </c>
      <c r="C20" s="32"/>
      <c r="D20" s="32"/>
      <c r="E20" s="85"/>
      <c r="F20" s="73"/>
      <c r="G20" s="74"/>
      <c r="H20" s="73"/>
      <c r="I20" s="74"/>
      <c r="J20" s="74"/>
    </row>
    <row r="21" spans="1:10" ht="20.25" customHeight="1" x14ac:dyDescent="0.3">
      <c r="A21" s="9"/>
      <c r="B21" s="58" t="s">
        <v>87</v>
      </c>
      <c r="C21" s="59"/>
      <c r="D21" s="59"/>
      <c r="E21" s="60"/>
      <c r="F21" s="75" t="s">
        <v>38</v>
      </c>
      <c r="G21" s="87">
        <v>8995.2000000000007</v>
      </c>
      <c r="H21" s="87">
        <v>749.6</v>
      </c>
      <c r="I21" s="48"/>
      <c r="J21" s="37">
        <f>+H21*I21</f>
        <v>0</v>
      </c>
    </row>
    <row r="22" spans="1:10" ht="20.25" customHeight="1" x14ac:dyDescent="0.3">
      <c r="A22" s="9"/>
      <c r="B22" s="70" t="s">
        <v>86</v>
      </c>
      <c r="C22" s="71"/>
      <c r="D22" s="71"/>
      <c r="E22" s="71"/>
      <c r="F22" s="42" t="s">
        <v>38</v>
      </c>
      <c r="G22" s="86">
        <v>9421.56</v>
      </c>
      <c r="H22" s="86">
        <v>785.13</v>
      </c>
      <c r="I22" s="72"/>
      <c r="J22" s="34">
        <f>+H22*I22</f>
        <v>0</v>
      </c>
    </row>
    <row r="23" spans="1:10" ht="20.25" customHeight="1" x14ac:dyDescent="0.3">
      <c r="A23" s="9"/>
      <c r="B23" s="58" t="s">
        <v>40</v>
      </c>
      <c r="C23" s="59"/>
      <c r="D23" s="59"/>
      <c r="E23" s="60"/>
      <c r="F23" s="43" t="s">
        <v>41</v>
      </c>
      <c r="G23" s="86">
        <v>785.13</v>
      </c>
      <c r="H23" s="86">
        <f>+G23</f>
        <v>785.13</v>
      </c>
      <c r="I23" s="49"/>
      <c r="J23" s="37">
        <f>+H23*I23</f>
        <v>0</v>
      </c>
    </row>
    <row r="24" spans="1:10" ht="20.25" customHeight="1" x14ac:dyDescent="0.3">
      <c r="A24" s="18"/>
      <c r="B24" s="82" t="s">
        <v>70</v>
      </c>
      <c r="C24" s="28"/>
      <c r="D24" s="28"/>
      <c r="E24" s="80"/>
      <c r="F24" s="81"/>
      <c r="G24" s="29"/>
      <c r="H24" s="65"/>
      <c r="I24" s="66"/>
      <c r="J24" s="30"/>
    </row>
    <row r="25" spans="1:10" ht="20.25" customHeight="1" x14ac:dyDescent="0.3">
      <c r="A25" s="9"/>
      <c r="B25" s="58" t="s">
        <v>87</v>
      </c>
      <c r="C25" s="59"/>
      <c r="D25" s="59"/>
      <c r="E25" s="60"/>
      <c r="F25" s="75" t="s">
        <v>38</v>
      </c>
      <c r="G25" s="38"/>
      <c r="H25" s="63">
        <f>+G25/12</f>
        <v>0</v>
      </c>
      <c r="I25" s="38"/>
      <c r="J25" s="34">
        <f>+H25*I25</f>
        <v>0</v>
      </c>
    </row>
    <row r="26" spans="1:10" ht="20.25" customHeight="1" x14ac:dyDescent="0.3">
      <c r="A26" s="9"/>
      <c r="B26" s="70" t="s">
        <v>86</v>
      </c>
      <c r="C26" s="71"/>
      <c r="D26" s="71"/>
      <c r="E26" s="71"/>
      <c r="F26" s="42" t="s">
        <v>38</v>
      </c>
      <c r="G26" s="38"/>
      <c r="H26" s="64">
        <f>+G26/12</f>
        <v>0</v>
      </c>
      <c r="I26" s="72"/>
      <c r="J26" s="34">
        <f>+H26*I26</f>
        <v>0</v>
      </c>
    </row>
    <row r="27" spans="1:10" ht="20.25" customHeight="1" x14ac:dyDescent="0.3">
      <c r="A27" s="9"/>
      <c r="B27" s="58" t="s">
        <v>40</v>
      </c>
      <c r="C27" s="59"/>
      <c r="D27" s="59"/>
      <c r="E27" s="60"/>
      <c r="F27" s="43" t="s">
        <v>41</v>
      </c>
      <c r="G27" s="38"/>
      <c r="H27" s="67">
        <f>+G27</f>
        <v>0</v>
      </c>
      <c r="I27" s="38"/>
      <c r="J27" s="34">
        <f>+H27*I27</f>
        <v>0</v>
      </c>
    </row>
    <row r="28" spans="1:10" ht="20.25" customHeight="1" x14ac:dyDescent="0.3">
      <c r="A28" s="9"/>
      <c r="B28" s="150" t="s">
        <v>3</v>
      </c>
      <c r="C28" s="151"/>
      <c r="D28" s="151"/>
      <c r="E28" s="151"/>
      <c r="F28" s="11"/>
      <c r="G28" s="76"/>
      <c r="H28" s="15"/>
      <c r="I28" s="77"/>
      <c r="J28" s="78">
        <f>SUM(J21,J22,J23,J25,J26,J27)</f>
        <v>0</v>
      </c>
    </row>
    <row r="30" spans="1:10" ht="34.950000000000003" customHeight="1" x14ac:dyDescent="0.3">
      <c r="A30" s="18"/>
      <c r="B30" s="153" t="s">
        <v>44</v>
      </c>
      <c r="C30" s="154"/>
      <c r="D30" s="154"/>
      <c r="E30" s="154"/>
      <c r="F30" s="39" t="s">
        <v>0</v>
      </c>
      <c r="G30" s="39" t="s">
        <v>72</v>
      </c>
      <c r="H30" s="39" t="s">
        <v>71</v>
      </c>
      <c r="I30" s="62" t="s">
        <v>73</v>
      </c>
      <c r="J30" s="41" t="s">
        <v>83</v>
      </c>
    </row>
    <row r="31" spans="1:10" ht="20.25" customHeight="1" x14ac:dyDescent="0.3">
      <c r="A31" s="9"/>
      <c r="B31" s="58" t="s">
        <v>88</v>
      </c>
      <c r="C31" s="59"/>
      <c r="D31" s="59"/>
      <c r="E31" s="60"/>
      <c r="F31" s="42" t="s">
        <v>45</v>
      </c>
      <c r="G31" s="36"/>
      <c r="H31" s="63">
        <f>+G31/12</f>
        <v>0</v>
      </c>
      <c r="I31" s="50"/>
      <c r="J31" s="33">
        <f>+H31*I31</f>
        <v>0</v>
      </c>
    </row>
    <row r="32" spans="1:10" ht="20.25" customHeight="1" x14ac:dyDescent="0.3">
      <c r="A32" s="9"/>
      <c r="B32" s="58" t="s">
        <v>89</v>
      </c>
      <c r="C32" s="59"/>
      <c r="D32" s="59"/>
      <c r="E32" s="60"/>
      <c r="F32" s="42" t="s">
        <v>45</v>
      </c>
      <c r="G32" s="36"/>
      <c r="H32" s="63">
        <f>+G32/12</f>
        <v>0</v>
      </c>
      <c r="I32" s="50"/>
      <c r="J32" s="33">
        <f>+H32*I32</f>
        <v>0</v>
      </c>
    </row>
    <row r="33" spans="1:11" ht="20.25" customHeight="1" x14ac:dyDescent="0.3">
      <c r="A33" s="9"/>
      <c r="B33" s="58" t="s">
        <v>90</v>
      </c>
      <c r="C33" s="59"/>
      <c r="D33" s="59"/>
      <c r="E33" s="60"/>
      <c r="F33" s="43" t="s">
        <v>46</v>
      </c>
      <c r="G33" s="36"/>
      <c r="H33" s="67">
        <f>+G33</f>
        <v>0</v>
      </c>
      <c r="I33" s="51"/>
      <c r="J33" s="33">
        <f t="shared" ref="J33" si="0">+H33*I33</f>
        <v>0</v>
      </c>
    </row>
    <row r="34" spans="1:11" ht="20.25" customHeight="1" x14ac:dyDescent="0.3">
      <c r="A34" s="9"/>
      <c r="B34" s="150" t="s">
        <v>3</v>
      </c>
      <c r="C34" s="151"/>
      <c r="D34" s="151"/>
      <c r="E34" s="151"/>
      <c r="F34" s="76"/>
      <c r="G34" s="76"/>
      <c r="H34" s="15"/>
      <c r="I34" s="77"/>
      <c r="J34" s="78">
        <f>+J31++J32+J33</f>
        <v>0</v>
      </c>
    </row>
    <row r="36" spans="1:11" ht="35.4" customHeight="1" x14ac:dyDescent="0.3">
      <c r="A36" s="18"/>
      <c r="B36" s="148" t="s">
        <v>47</v>
      </c>
      <c r="C36" s="149"/>
      <c r="D36" s="149"/>
      <c r="E36" s="149"/>
      <c r="F36" s="41" t="s">
        <v>0</v>
      </c>
      <c r="G36" s="39" t="s">
        <v>72</v>
      </c>
      <c r="H36" s="39" t="s">
        <v>71</v>
      </c>
      <c r="I36" s="61" t="s">
        <v>73</v>
      </c>
      <c r="J36" s="40" t="s">
        <v>83</v>
      </c>
      <c r="K36" s="84"/>
    </row>
    <row r="37" spans="1:11" ht="20.25" customHeight="1" x14ac:dyDescent="0.3">
      <c r="A37" s="9"/>
      <c r="B37" s="58" t="s">
        <v>91</v>
      </c>
      <c r="C37" s="59"/>
      <c r="D37" s="59"/>
      <c r="E37" s="60"/>
      <c r="F37" s="42" t="s">
        <v>48</v>
      </c>
      <c r="G37" s="88">
        <v>3285.44</v>
      </c>
      <c r="H37" s="86">
        <f>+G37/8</f>
        <v>410.68</v>
      </c>
      <c r="I37" s="48"/>
      <c r="J37" s="37">
        <f>+I37*H37</f>
        <v>0</v>
      </c>
    </row>
    <row r="38" spans="1:11" ht="20.25" customHeight="1" x14ac:dyDescent="0.3">
      <c r="A38" s="9"/>
      <c r="B38" s="58" t="s">
        <v>92</v>
      </c>
      <c r="C38" s="59"/>
      <c r="D38" s="59"/>
      <c r="E38" s="60"/>
      <c r="F38" s="42" t="s">
        <v>48</v>
      </c>
      <c r="G38" s="88">
        <v>3441.2</v>
      </c>
      <c r="H38" s="86">
        <f>+G38/8</f>
        <v>430.15</v>
      </c>
      <c r="I38" s="48"/>
      <c r="J38" s="37">
        <f>+I38*H38</f>
        <v>0</v>
      </c>
    </row>
    <row r="39" spans="1:11" ht="20.25" customHeight="1" x14ac:dyDescent="0.3">
      <c r="A39" s="9"/>
      <c r="B39" s="58" t="s">
        <v>49</v>
      </c>
      <c r="C39" s="59"/>
      <c r="D39" s="59"/>
      <c r="E39" s="60"/>
      <c r="F39" s="43" t="s">
        <v>50</v>
      </c>
      <c r="G39" s="89">
        <v>430.15</v>
      </c>
      <c r="H39" s="87">
        <f>+G39</f>
        <v>430.15</v>
      </c>
      <c r="I39" s="49"/>
      <c r="J39" s="37">
        <f>+I39*H39</f>
        <v>0</v>
      </c>
    </row>
    <row r="40" spans="1:11" ht="20.25" customHeight="1" x14ac:dyDescent="0.3">
      <c r="A40" s="9"/>
      <c r="B40" s="150" t="s">
        <v>3</v>
      </c>
      <c r="C40" s="151"/>
      <c r="D40" s="151"/>
      <c r="E40" s="155"/>
      <c r="F40" s="12"/>
      <c r="G40" s="76"/>
      <c r="H40" s="15"/>
      <c r="I40" s="77"/>
      <c r="J40" s="79">
        <f>SUM(J37:J39)</f>
        <v>0</v>
      </c>
    </row>
    <row r="42" spans="1:11" ht="35.4" customHeight="1" x14ac:dyDescent="0.3">
      <c r="A42" s="18"/>
      <c r="B42" s="148" t="s">
        <v>51</v>
      </c>
      <c r="C42" s="149"/>
      <c r="D42" s="149"/>
      <c r="E42" s="149"/>
      <c r="F42" s="41" t="s">
        <v>0</v>
      </c>
      <c r="G42" s="41" t="s">
        <v>72</v>
      </c>
      <c r="H42" s="41" t="s">
        <v>71</v>
      </c>
      <c r="I42" s="61" t="s">
        <v>73</v>
      </c>
      <c r="J42" s="40" t="s">
        <v>83</v>
      </c>
      <c r="K42" s="84"/>
    </row>
    <row r="43" spans="1:11" ht="20.25" customHeight="1" x14ac:dyDescent="0.3">
      <c r="A43" s="9"/>
      <c r="B43" s="58" t="s">
        <v>52</v>
      </c>
      <c r="C43" s="59"/>
      <c r="D43" s="59"/>
      <c r="E43" s="60"/>
      <c r="F43" s="42" t="s">
        <v>53</v>
      </c>
      <c r="G43" s="88">
        <v>6320.64</v>
      </c>
      <c r="H43" s="86">
        <v>526.72</v>
      </c>
      <c r="I43" s="49"/>
      <c r="J43" s="37">
        <f>+H43*I43</f>
        <v>0</v>
      </c>
    </row>
    <row r="44" spans="1:11" ht="20.25" customHeight="1" x14ac:dyDescent="0.3">
      <c r="A44" s="9"/>
      <c r="B44" s="156" t="s">
        <v>3</v>
      </c>
      <c r="C44" s="157"/>
      <c r="D44" s="157"/>
      <c r="E44" s="157"/>
      <c r="F44" s="11"/>
      <c r="G44" s="76"/>
      <c r="H44" s="15"/>
      <c r="I44" s="77"/>
      <c r="J44" s="79">
        <f>SUM(J43:J43)</f>
        <v>0</v>
      </c>
    </row>
    <row r="46" spans="1:11" ht="35.4" customHeight="1" x14ac:dyDescent="0.3">
      <c r="A46" s="18"/>
      <c r="B46" s="158" t="s">
        <v>54</v>
      </c>
      <c r="C46" s="158"/>
      <c r="D46" s="158"/>
      <c r="E46" s="158"/>
      <c r="F46" s="41" t="s">
        <v>0</v>
      </c>
      <c r="G46" s="61" t="s">
        <v>72</v>
      </c>
      <c r="H46" s="61" t="s">
        <v>71</v>
      </c>
      <c r="I46" s="61" t="s">
        <v>93</v>
      </c>
      <c r="J46" s="61" t="s">
        <v>83</v>
      </c>
    </row>
    <row r="47" spans="1:11" ht="20.25" customHeight="1" x14ac:dyDescent="0.3">
      <c r="A47" s="9"/>
      <c r="B47" s="58" t="s">
        <v>56</v>
      </c>
      <c r="C47" s="59"/>
      <c r="D47" s="59"/>
      <c r="E47" s="60"/>
      <c r="F47" s="42" t="s">
        <v>55</v>
      </c>
      <c r="G47" s="88">
        <v>6836.88</v>
      </c>
      <c r="H47" s="90">
        <f>+G47/12</f>
        <v>569.74</v>
      </c>
      <c r="I47" s="69"/>
      <c r="J47" s="37">
        <f>H47*I47</f>
        <v>0</v>
      </c>
    </row>
    <row r="48" spans="1:11" ht="20.25" customHeight="1" x14ac:dyDescent="0.3">
      <c r="A48" s="9"/>
      <c r="B48" s="156" t="s">
        <v>3</v>
      </c>
      <c r="C48" s="157"/>
      <c r="D48" s="157"/>
      <c r="E48" s="157"/>
      <c r="F48" s="11"/>
      <c r="G48" s="76"/>
      <c r="H48" s="15"/>
      <c r="I48" s="15"/>
      <c r="J48" s="79">
        <f>J47</f>
        <v>0</v>
      </c>
    </row>
    <row r="50" spans="1:11" ht="35.4" customHeight="1" x14ac:dyDescent="0.3">
      <c r="A50" s="18"/>
      <c r="B50" s="158" t="s">
        <v>57</v>
      </c>
      <c r="C50" s="158"/>
      <c r="D50" s="158"/>
      <c r="E50" s="158"/>
      <c r="F50" s="41" t="s">
        <v>0</v>
      </c>
      <c r="G50" s="41" t="s">
        <v>72</v>
      </c>
      <c r="H50" s="41" t="s">
        <v>71</v>
      </c>
      <c r="I50" s="61" t="s">
        <v>73</v>
      </c>
      <c r="J50" s="40" t="s">
        <v>83</v>
      </c>
      <c r="K50" s="84"/>
    </row>
    <row r="51" spans="1:11" ht="20.25" customHeight="1" x14ac:dyDescent="0.3">
      <c r="A51" s="9"/>
      <c r="B51" s="58" t="s">
        <v>58</v>
      </c>
      <c r="C51" s="59"/>
      <c r="D51" s="59"/>
      <c r="E51" s="60"/>
      <c r="F51" s="10" t="s">
        <v>59</v>
      </c>
      <c r="G51" s="91">
        <v>3742.44</v>
      </c>
      <c r="H51" s="90">
        <f>+G51/12</f>
        <v>311.87</v>
      </c>
      <c r="I51" s="52"/>
      <c r="J51" s="37">
        <f>+H51*I51</f>
        <v>0</v>
      </c>
      <c r="K51" s="68"/>
    </row>
    <row r="52" spans="1:11" ht="20.25" customHeight="1" x14ac:dyDescent="0.3">
      <c r="A52" s="9"/>
      <c r="B52" s="156" t="s">
        <v>3</v>
      </c>
      <c r="C52" s="157"/>
      <c r="D52" s="157"/>
      <c r="E52" s="157"/>
      <c r="F52" s="11"/>
      <c r="G52" s="76"/>
      <c r="H52" s="15"/>
      <c r="I52" s="77"/>
      <c r="J52" s="79">
        <f>SUM(J51:J51)</f>
        <v>0</v>
      </c>
    </row>
    <row r="54" spans="1:11" ht="35.4" customHeight="1" x14ac:dyDescent="0.3">
      <c r="A54" s="18"/>
      <c r="B54" s="196" t="s">
        <v>60</v>
      </c>
      <c r="C54" s="196"/>
      <c r="D54" s="196"/>
      <c r="E54" s="148"/>
      <c r="F54" s="83" t="s">
        <v>0</v>
      </c>
      <c r="G54" s="41" t="s">
        <v>6</v>
      </c>
      <c r="H54" s="22" t="s">
        <v>5</v>
      </c>
      <c r="I54" s="41" t="s">
        <v>4</v>
      </c>
      <c r="J54" s="57" t="s">
        <v>84</v>
      </c>
      <c r="K54" s="84"/>
    </row>
    <row r="55" spans="1:11" ht="20.25" customHeight="1" x14ac:dyDescent="0.3">
      <c r="A55" s="9"/>
      <c r="B55" s="58" t="s">
        <v>61</v>
      </c>
      <c r="C55" s="59"/>
      <c r="D55" s="59"/>
      <c r="E55" s="60"/>
      <c r="F55" s="10" t="s">
        <v>64</v>
      </c>
      <c r="G55" s="16" t="s">
        <v>42</v>
      </c>
      <c r="H55" s="14"/>
      <c r="I55" s="92">
        <v>96.11</v>
      </c>
      <c r="J55" s="33">
        <f>$H55*$I55</f>
        <v>0</v>
      </c>
    </row>
    <row r="56" spans="1:11" ht="20.25" customHeight="1" x14ac:dyDescent="0.3">
      <c r="A56" s="9"/>
      <c r="B56" s="58" t="s">
        <v>62</v>
      </c>
      <c r="C56" s="59"/>
      <c r="D56" s="59"/>
      <c r="E56" s="60"/>
      <c r="F56" s="10" t="s">
        <v>65</v>
      </c>
      <c r="G56" s="16" t="s">
        <v>42</v>
      </c>
      <c r="H56" s="14"/>
      <c r="I56" s="92">
        <v>133.43</v>
      </c>
      <c r="J56" s="33">
        <f t="shared" ref="J56:J57" si="1">$H56*$I56</f>
        <v>0</v>
      </c>
    </row>
    <row r="57" spans="1:11" ht="20.25" customHeight="1" x14ac:dyDescent="0.3">
      <c r="A57" s="9"/>
      <c r="B57" s="58" t="s">
        <v>63</v>
      </c>
      <c r="C57" s="59"/>
      <c r="D57" s="59"/>
      <c r="E57" s="60"/>
      <c r="F57" s="10" t="s">
        <v>66</v>
      </c>
      <c r="G57" s="16" t="s">
        <v>42</v>
      </c>
      <c r="H57" s="14"/>
      <c r="I57" s="92">
        <v>157.94999999999999</v>
      </c>
      <c r="J57" s="33">
        <f t="shared" si="1"/>
        <v>0</v>
      </c>
    </row>
    <row r="58" spans="1:11" ht="20.25" customHeight="1" x14ac:dyDescent="0.3">
      <c r="A58" s="9"/>
      <c r="B58" s="156" t="s">
        <v>3</v>
      </c>
      <c r="C58" s="157"/>
      <c r="D58" s="157"/>
      <c r="E58" s="157"/>
      <c r="F58" s="11"/>
      <c r="G58" s="76"/>
      <c r="H58" s="15">
        <f>SUM(H55:H55)</f>
        <v>0</v>
      </c>
      <c r="I58" s="77"/>
      <c r="J58" s="79">
        <f>SUM(J55:J57)</f>
        <v>0</v>
      </c>
    </row>
    <row r="59" spans="1:11" ht="20.25" customHeight="1" x14ac:dyDescent="0.3">
      <c r="B59" s="23"/>
      <c r="C59" s="23"/>
      <c r="D59" s="23"/>
      <c r="E59" s="23"/>
      <c r="F59" s="24"/>
      <c r="G59" s="24"/>
      <c r="H59" s="25"/>
      <c r="I59" s="26"/>
      <c r="J59" s="27"/>
    </row>
    <row r="60" spans="1:11" ht="35.4" customHeight="1" x14ac:dyDescent="0.3">
      <c r="A60" s="18"/>
      <c r="B60" s="158" t="s">
        <v>67</v>
      </c>
      <c r="C60" s="158"/>
      <c r="D60" s="158"/>
      <c r="E60" s="158"/>
      <c r="F60" s="40" t="s">
        <v>0</v>
      </c>
      <c r="G60" s="41" t="s">
        <v>6</v>
      </c>
      <c r="H60" s="22" t="s">
        <v>5</v>
      </c>
      <c r="I60" s="40" t="s">
        <v>4</v>
      </c>
      <c r="J60" s="40" t="s">
        <v>84</v>
      </c>
      <c r="K60" s="84"/>
    </row>
    <row r="61" spans="1:11" ht="20.25" customHeight="1" x14ac:dyDescent="0.3">
      <c r="A61" s="9"/>
      <c r="B61" s="58" t="s">
        <v>27</v>
      </c>
      <c r="C61" s="59"/>
      <c r="D61" s="59"/>
      <c r="E61" s="60"/>
      <c r="F61" s="10" t="s">
        <v>68</v>
      </c>
      <c r="G61" s="16" t="s">
        <v>43</v>
      </c>
      <c r="H61" s="14"/>
      <c r="I61" s="92">
        <v>168.88</v>
      </c>
      <c r="J61" s="33">
        <f>$H61*$I61</f>
        <v>0</v>
      </c>
    </row>
    <row r="62" spans="1:11" ht="20.25" customHeight="1" x14ac:dyDescent="0.3">
      <c r="A62" s="9"/>
      <c r="B62" s="156" t="s">
        <v>3</v>
      </c>
      <c r="C62" s="157"/>
      <c r="D62" s="157"/>
      <c r="E62" s="157"/>
      <c r="F62" s="11"/>
      <c r="G62" s="76"/>
      <c r="H62" s="15">
        <f>SUM(H61:H61)</f>
        <v>0</v>
      </c>
      <c r="I62" s="77"/>
      <c r="J62" s="79">
        <f>SUM(J61:J61)</f>
        <v>0</v>
      </c>
    </row>
    <row r="64" spans="1:11" ht="15.6" x14ac:dyDescent="0.3">
      <c r="A64" s="18"/>
      <c r="B64" s="197" t="s">
        <v>33</v>
      </c>
      <c r="C64" s="197"/>
      <c r="D64" s="197"/>
      <c r="E64" s="197"/>
      <c r="F64" s="41" t="s">
        <v>0</v>
      </c>
      <c r="G64" s="40" t="s">
        <v>6</v>
      </c>
      <c r="H64" s="40" t="s">
        <v>5</v>
      </c>
      <c r="I64" s="41" t="s">
        <v>4</v>
      </c>
      <c r="J64" s="22" t="s">
        <v>84</v>
      </c>
      <c r="K64" s="84"/>
    </row>
    <row r="65" spans="1:10" ht="15.6" x14ac:dyDescent="0.3">
      <c r="A65" s="9"/>
      <c r="B65" s="198" t="s">
        <v>34</v>
      </c>
      <c r="C65" s="199"/>
      <c r="D65" s="199"/>
      <c r="E65" s="200"/>
      <c r="F65" s="7"/>
      <c r="G65" s="7"/>
      <c r="H65" s="14"/>
      <c r="I65" s="36"/>
      <c r="J65" s="33">
        <f t="shared" ref="J65:J72" si="2">$H65*$I65</f>
        <v>0</v>
      </c>
    </row>
    <row r="66" spans="1:10" ht="15.6" x14ac:dyDescent="0.3">
      <c r="A66" s="9"/>
      <c r="B66" s="198" t="s">
        <v>34</v>
      </c>
      <c r="C66" s="199"/>
      <c r="D66" s="199"/>
      <c r="E66" s="200"/>
      <c r="F66" s="7"/>
      <c r="G66" s="7"/>
      <c r="H66" s="14"/>
      <c r="I66" s="36"/>
      <c r="J66" s="33">
        <f t="shared" si="2"/>
        <v>0</v>
      </c>
    </row>
    <row r="67" spans="1:10" ht="15.6" x14ac:dyDescent="0.3">
      <c r="A67" s="9"/>
      <c r="B67" s="198" t="s">
        <v>34</v>
      </c>
      <c r="C67" s="199"/>
      <c r="D67" s="199"/>
      <c r="E67" s="200"/>
      <c r="F67" s="7"/>
      <c r="G67" s="7"/>
      <c r="H67" s="14"/>
      <c r="I67" s="36"/>
      <c r="J67" s="33">
        <f t="shared" si="2"/>
        <v>0</v>
      </c>
    </row>
    <row r="68" spans="1:10" ht="15.6" x14ac:dyDescent="0.3">
      <c r="A68" s="9"/>
      <c r="B68" s="198" t="s">
        <v>34</v>
      </c>
      <c r="C68" s="199"/>
      <c r="D68" s="199"/>
      <c r="E68" s="200"/>
      <c r="F68" s="7"/>
      <c r="G68" s="7"/>
      <c r="H68" s="14"/>
      <c r="I68" s="36"/>
      <c r="J68" s="33">
        <f t="shared" si="2"/>
        <v>0</v>
      </c>
    </row>
    <row r="69" spans="1:10" ht="15.6" x14ac:dyDescent="0.3">
      <c r="A69" s="9"/>
      <c r="B69" s="198" t="s">
        <v>34</v>
      </c>
      <c r="C69" s="199"/>
      <c r="D69" s="199"/>
      <c r="E69" s="200"/>
      <c r="F69" s="7"/>
      <c r="G69" s="7"/>
      <c r="H69" s="14"/>
      <c r="I69" s="36"/>
      <c r="J69" s="33">
        <f t="shared" si="2"/>
        <v>0</v>
      </c>
    </row>
    <row r="70" spans="1:10" ht="15.6" x14ac:dyDescent="0.3">
      <c r="A70" s="9"/>
      <c r="B70" s="198" t="s">
        <v>34</v>
      </c>
      <c r="C70" s="199"/>
      <c r="D70" s="199"/>
      <c r="E70" s="200"/>
      <c r="F70" s="7"/>
      <c r="G70" s="7"/>
      <c r="H70" s="14"/>
      <c r="I70" s="36"/>
      <c r="J70" s="33">
        <f t="shared" si="2"/>
        <v>0</v>
      </c>
    </row>
    <row r="71" spans="1:10" ht="15.6" x14ac:dyDescent="0.3">
      <c r="A71" s="9"/>
      <c r="B71" s="198" t="s">
        <v>34</v>
      </c>
      <c r="C71" s="199"/>
      <c r="D71" s="199"/>
      <c r="E71" s="200"/>
      <c r="F71" s="7"/>
      <c r="G71" s="7"/>
      <c r="H71" s="14"/>
      <c r="I71" s="36"/>
      <c r="J71" s="33">
        <f t="shared" si="2"/>
        <v>0</v>
      </c>
    </row>
    <row r="72" spans="1:10" ht="15.6" x14ac:dyDescent="0.3">
      <c r="A72" s="9"/>
      <c r="B72" s="198" t="s">
        <v>34</v>
      </c>
      <c r="C72" s="199"/>
      <c r="D72" s="199"/>
      <c r="E72" s="200"/>
      <c r="F72" s="7"/>
      <c r="G72" s="7"/>
      <c r="H72" s="14"/>
      <c r="I72" s="36"/>
      <c r="J72" s="33">
        <f t="shared" si="2"/>
        <v>0</v>
      </c>
    </row>
    <row r="73" spans="1:10" ht="15.6" x14ac:dyDescent="0.3">
      <c r="A73" s="9"/>
      <c r="B73" s="150" t="s">
        <v>3</v>
      </c>
      <c r="C73" s="151"/>
      <c r="D73" s="151"/>
      <c r="E73" s="151"/>
      <c r="F73" s="11"/>
      <c r="G73" s="76"/>
      <c r="H73" s="15">
        <v>0</v>
      </c>
      <c r="I73" s="76"/>
      <c r="J73" s="35">
        <f>SUM(J65:J72)</f>
        <v>0</v>
      </c>
    </row>
    <row r="75" spans="1:10" ht="21" x14ac:dyDescent="0.35">
      <c r="A75" s="20"/>
      <c r="B75" s="21" t="s">
        <v>85</v>
      </c>
      <c r="C75" s="21"/>
      <c r="D75" s="21"/>
      <c r="E75" s="21"/>
      <c r="F75" s="21"/>
      <c r="G75" s="21"/>
      <c r="H75" s="21"/>
      <c r="I75" s="21"/>
      <c r="J75" s="44">
        <f>SUM(J28,J34,J40,J44,J48,J52,J58,J62,J73)</f>
        <v>0</v>
      </c>
    </row>
    <row r="76" spans="1:10" x14ac:dyDescent="0.3">
      <c r="J76" s="19"/>
    </row>
    <row r="77" spans="1:10" s="13" customFormat="1" ht="19.5" customHeight="1" thickBot="1" x14ac:dyDescent="0.35">
      <c r="A77" s="177" t="s">
        <v>22</v>
      </c>
      <c r="B77" s="177"/>
      <c r="C77" s="177"/>
      <c r="D77" s="177"/>
      <c r="E77" s="177"/>
      <c r="F77" s="177"/>
      <c r="G77" s="177"/>
      <c r="H77" s="177"/>
    </row>
    <row r="78" spans="1:10" x14ac:dyDescent="0.3">
      <c r="A78" s="138"/>
      <c r="B78" s="181"/>
      <c r="C78" s="182"/>
      <c r="D78" s="182"/>
      <c r="E78" s="182"/>
      <c r="F78" s="182"/>
      <c r="G78" s="182"/>
      <c r="H78" s="182"/>
      <c r="I78" s="182"/>
      <c r="J78" s="183"/>
    </row>
    <row r="79" spans="1:10" x14ac:dyDescent="0.3">
      <c r="A79" s="138"/>
      <c r="B79" s="184"/>
      <c r="C79" s="185"/>
      <c r="D79" s="185"/>
      <c r="E79" s="185"/>
      <c r="F79" s="185"/>
      <c r="G79" s="185"/>
      <c r="H79" s="185"/>
      <c r="I79" s="185"/>
      <c r="J79" s="186"/>
    </row>
    <row r="80" spans="1:10" x14ac:dyDescent="0.3">
      <c r="A80" s="138"/>
      <c r="B80" s="184"/>
      <c r="C80" s="185"/>
      <c r="D80" s="185"/>
      <c r="E80" s="185"/>
      <c r="F80" s="185"/>
      <c r="G80" s="185"/>
      <c r="H80" s="185"/>
      <c r="I80" s="185"/>
      <c r="J80" s="186"/>
    </row>
    <row r="81" spans="1:10" x14ac:dyDescent="0.3">
      <c r="A81" s="138"/>
      <c r="B81" s="184"/>
      <c r="C81" s="185"/>
      <c r="D81" s="185"/>
      <c r="E81" s="185"/>
      <c r="F81" s="185"/>
      <c r="G81" s="185"/>
      <c r="H81" s="185"/>
      <c r="I81" s="185"/>
      <c r="J81" s="186"/>
    </row>
    <row r="82" spans="1:10" x14ac:dyDescent="0.3">
      <c r="A82" s="138"/>
      <c r="B82" s="184"/>
      <c r="C82" s="185"/>
      <c r="D82" s="185"/>
      <c r="E82" s="185"/>
      <c r="F82" s="185"/>
      <c r="G82" s="185"/>
      <c r="H82" s="185"/>
      <c r="I82" s="185"/>
      <c r="J82" s="186"/>
    </row>
    <row r="83" spans="1:10" x14ac:dyDescent="0.3">
      <c r="A83" s="138"/>
      <c r="B83" s="184"/>
      <c r="C83" s="185"/>
      <c r="D83" s="185"/>
      <c r="E83" s="185"/>
      <c r="F83" s="185"/>
      <c r="G83" s="185"/>
      <c r="H83" s="185"/>
      <c r="I83" s="185"/>
      <c r="J83" s="186"/>
    </row>
    <row r="84" spans="1:10" x14ac:dyDescent="0.3">
      <c r="A84" s="138"/>
      <c r="B84" s="184"/>
      <c r="C84" s="185"/>
      <c r="D84" s="185"/>
      <c r="E84" s="185"/>
      <c r="F84" s="185"/>
      <c r="G84" s="185"/>
      <c r="H84" s="185"/>
      <c r="I84" s="185"/>
      <c r="J84" s="186"/>
    </row>
    <row r="85" spans="1:10" ht="15" thickBot="1" x14ac:dyDescent="0.35">
      <c r="A85" s="138"/>
      <c r="B85" s="187"/>
      <c r="C85" s="188"/>
      <c r="D85" s="188"/>
      <c r="E85" s="188"/>
      <c r="F85" s="188"/>
      <c r="G85" s="188"/>
      <c r="H85" s="188"/>
      <c r="I85" s="188"/>
      <c r="J85" s="189"/>
    </row>
    <row r="87" spans="1:10" s="13" customFormat="1" ht="19.5" customHeight="1" thickBot="1" x14ac:dyDescent="0.35">
      <c r="A87" s="177" t="s">
        <v>2</v>
      </c>
      <c r="B87" s="177"/>
      <c r="C87" s="177"/>
      <c r="D87" s="177"/>
      <c r="E87" s="177"/>
      <c r="F87" s="177"/>
      <c r="G87" s="177"/>
      <c r="H87" s="177"/>
    </row>
    <row r="88" spans="1:10" ht="15" customHeight="1" x14ac:dyDescent="0.3">
      <c r="A88" s="138"/>
      <c r="B88" s="139"/>
      <c r="C88" s="140"/>
      <c r="D88" s="140"/>
      <c r="E88" s="140"/>
      <c r="F88" s="140"/>
      <c r="G88" s="140"/>
      <c r="H88" s="140"/>
      <c r="I88" s="140"/>
      <c r="J88" s="141"/>
    </row>
    <row r="89" spans="1:10" x14ac:dyDescent="0.3">
      <c r="A89" s="138"/>
      <c r="B89" s="142"/>
      <c r="C89" s="143"/>
      <c r="D89" s="143"/>
      <c r="E89" s="143"/>
      <c r="F89" s="143"/>
      <c r="G89" s="143"/>
      <c r="H89" s="143"/>
      <c r="I89" s="143"/>
      <c r="J89" s="144"/>
    </row>
    <row r="90" spans="1:10" x14ac:dyDescent="0.3">
      <c r="A90" s="138"/>
      <c r="B90" s="142"/>
      <c r="C90" s="143"/>
      <c r="D90" s="143"/>
      <c r="E90" s="143"/>
      <c r="F90" s="143"/>
      <c r="G90" s="143"/>
      <c r="H90" s="143"/>
      <c r="I90" s="143"/>
      <c r="J90" s="144"/>
    </row>
    <row r="91" spans="1:10" x14ac:dyDescent="0.3">
      <c r="A91" s="138"/>
      <c r="B91" s="142"/>
      <c r="C91" s="143"/>
      <c r="D91" s="143"/>
      <c r="E91" s="143"/>
      <c r="F91" s="143"/>
      <c r="G91" s="143"/>
      <c r="H91" s="143"/>
      <c r="I91" s="143"/>
      <c r="J91" s="144"/>
    </row>
    <row r="92" spans="1:10" x14ac:dyDescent="0.3">
      <c r="A92" s="138"/>
      <c r="B92" s="142"/>
      <c r="C92" s="143"/>
      <c r="D92" s="143"/>
      <c r="E92" s="143"/>
      <c r="F92" s="143"/>
      <c r="G92" s="143"/>
      <c r="H92" s="143"/>
      <c r="I92" s="143"/>
      <c r="J92" s="144"/>
    </row>
    <row r="93" spans="1:10" x14ac:dyDescent="0.3">
      <c r="A93" s="138"/>
      <c r="B93" s="142"/>
      <c r="C93" s="143"/>
      <c r="D93" s="143"/>
      <c r="E93" s="143"/>
      <c r="F93" s="143"/>
      <c r="G93" s="143"/>
      <c r="H93" s="143"/>
      <c r="I93" s="143"/>
      <c r="J93" s="144"/>
    </row>
    <row r="94" spans="1:10" x14ac:dyDescent="0.3">
      <c r="A94" s="138"/>
      <c r="B94" s="142"/>
      <c r="C94" s="143"/>
      <c r="D94" s="143"/>
      <c r="E94" s="143"/>
      <c r="F94" s="143"/>
      <c r="G94" s="143"/>
      <c r="H94" s="143"/>
      <c r="I94" s="143"/>
      <c r="J94" s="144"/>
    </row>
    <row r="95" spans="1:10" ht="15" thickBot="1" x14ac:dyDescent="0.35">
      <c r="A95" s="138"/>
      <c r="B95" s="145"/>
      <c r="C95" s="146"/>
      <c r="D95" s="146"/>
      <c r="E95" s="146"/>
      <c r="F95" s="146"/>
      <c r="G95" s="146"/>
      <c r="H95" s="146"/>
      <c r="I95" s="146"/>
      <c r="J95" s="147"/>
    </row>
    <row r="96" spans="1:10" ht="4.2" customHeight="1" x14ac:dyDescent="0.3">
      <c r="B96" s="45"/>
    </row>
    <row r="97" spans="1:10" ht="30" customHeight="1" x14ac:dyDescent="0.3">
      <c r="A97" s="159" t="s">
        <v>23</v>
      </c>
      <c r="B97" s="159"/>
      <c r="C97" s="159"/>
      <c r="D97" s="159"/>
      <c r="E97" s="159"/>
      <c r="F97" s="159"/>
      <c r="G97" s="159"/>
      <c r="I97" s="160" t="s">
        <v>35</v>
      </c>
      <c r="J97" s="161"/>
    </row>
    <row r="98" spans="1:10" ht="21" customHeight="1" x14ac:dyDescent="0.3">
      <c r="A98" s="162" t="s">
        <v>1</v>
      </c>
      <c r="B98" s="163"/>
      <c r="C98" s="163"/>
      <c r="D98" s="163"/>
      <c r="E98" s="163"/>
      <c r="F98" s="163"/>
      <c r="G98" s="164"/>
      <c r="I98" s="171" t="s">
        <v>36</v>
      </c>
      <c r="J98" s="172"/>
    </row>
    <row r="99" spans="1:10" ht="22.5" customHeight="1" x14ac:dyDescent="0.3">
      <c r="A99" s="165"/>
      <c r="B99" s="166"/>
      <c r="C99" s="166"/>
      <c r="D99" s="166"/>
      <c r="E99" s="166"/>
      <c r="F99" s="166"/>
      <c r="G99" s="167"/>
      <c r="I99" s="173"/>
      <c r="J99" s="174"/>
    </row>
    <row r="100" spans="1:10" x14ac:dyDescent="0.3">
      <c r="A100" s="165"/>
      <c r="B100" s="166"/>
      <c r="C100" s="166"/>
      <c r="D100" s="166"/>
      <c r="E100" s="166"/>
      <c r="F100" s="166"/>
      <c r="G100" s="167"/>
      <c r="I100" s="173"/>
      <c r="J100" s="174"/>
    </row>
    <row r="101" spans="1:10" x14ac:dyDescent="0.3">
      <c r="A101" s="165"/>
      <c r="B101" s="166"/>
      <c r="C101" s="166"/>
      <c r="D101" s="166"/>
      <c r="E101" s="166"/>
      <c r="F101" s="166"/>
      <c r="G101" s="167"/>
      <c r="I101" s="173"/>
      <c r="J101" s="174"/>
    </row>
    <row r="102" spans="1:10" x14ac:dyDescent="0.3">
      <c r="A102" s="165"/>
      <c r="B102" s="166"/>
      <c r="C102" s="166"/>
      <c r="D102" s="166"/>
      <c r="E102" s="166"/>
      <c r="F102" s="166"/>
      <c r="G102" s="167"/>
      <c r="I102" s="173"/>
      <c r="J102" s="174"/>
    </row>
    <row r="103" spans="1:10" ht="27" customHeight="1" x14ac:dyDescent="0.3">
      <c r="A103" s="168"/>
      <c r="B103" s="169"/>
      <c r="C103" s="169"/>
      <c r="D103" s="169"/>
      <c r="E103" s="169"/>
      <c r="F103" s="169"/>
      <c r="G103" s="170"/>
      <c r="I103" s="175"/>
      <c r="J103" s="176"/>
    </row>
  </sheetData>
  <sheetProtection algorithmName="SHA-512" hashValue="YhM2QZyN6URHfci49Xg2A+7HGFbxToUT8Svh7b8Wqs/PmeRZjcYDktVl1awgQbHL+Iws0ZsiuPFavyup1YDN3g==" saltValue="k1Z+hBYfH4ApkvZjAz9krw==" spinCount="100000" sheet="1" objects="1" scenarios="1"/>
  <mergeCells count="53">
    <mergeCell ref="A1:G1"/>
    <mergeCell ref="I1:J1"/>
    <mergeCell ref="A4:J6"/>
    <mergeCell ref="A8:J8"/>
    <mergeCell ref="A9:B9"/>
    <mergeCell ref="C9:J9"/>
    <mergeCell ref="B19:E19"/>
    <mergeCell ref="A10:B10"/>
    <mergeCell ref="C10:J10"/>
    <mergeCell ref="A11:B11"/>
    <mergeCell ref="C11:J11"/>
    <mergeCell ref="A12:B12"/>
    <mergeCell ref="C12:J12"/>
    <mergeCell ref="A13:B13"/>
    <mergeCell ref="C13:J13"/>
    <mergeCell ref="A14:B14"/>
    <mergeCell ref="C14:J14"/>
    <mergeCell ref="A17:J17"/>
    <mergeCell ref="B54:E54"/>
    <mergeCell ref="B28:E28"/>
    <mergeCell ref="B30:E30"/>
    <mergeCell ref="B34:E34"/>
    <mergeCell ref="B36:E36"/>
    <mergeCell ref="B40:E40"/>
    <mergeCell ref="B42:E42"/>
    <mergeCell ref="B44:E44"/>
    <mergeCell ref="B46:E46"/>
    <mergeCell ref="B48:E48"/>
    <mergeCell ref="B50:E50"/>
    <mergeCell ref="B52:E52"/>
    <mergeCell ref="B72:E72"/>
    <mergeCell ref="B58:E58"/>
    <mergeCell ref="B60:E60"/>
    <mergeCell ref="B62:E62"/>
    <mergeCell ref="B64:E64"/>
    <mergeCell ref="B65:E65"/>
    <mergeCell ref="B66:E66"/>
    <mergeCell ref="B67:E67"/>
    <mergeCell ref="B68:E68"/>
    <mergeCell ref="B69:E69"/>
    <mergeCell ref="B70:E70"/>
    <mergeCell ref="B71:E71"/>
    <mergeCell ref="A97:G97"/>
    <mergeCell ref="I97:J97"/>
    <mergeCell ref="A98:G103"/>
    <mergeCell ref="I98:J103"/>
    <mergeCell ref="B73:E73"/>
    <mergeCell ref="A77:H77"/>
    <mergeCell ref="A78:A85"/>
    <mergeCell ref="B78:J85"/>
    <mergeCell ref="A87:H87"/>
    <mergeCell ref="A88:A95"/>
    <mergeCell ref="B88:J95"/>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D8B5E5B-65C0-4EB4-8185-2DE89446670D}">
          <x14:formula1>
            <xm:f>Eenheden!$A$1:$A$6</xm:f>
          </x14:formula1>
          <xm:sqref>G61 G55:G57 G65:G72 G24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41B0-A36F-4DDA-9E9E-4AF8029FC391}">
  <sheetPr>
    <pageSetUpPr fitToPage="1"/>
  </sheetPr>
  <dimension ref="A1:K103"/>
  <sheetViews>
    <sheetView showGridLines="0" topLeftCell="A12" zoomScale="85" zoomScaleNormal="85" zoomScaleSheetLayoutView="85" workbookViewId="0">
      <selection activeCell="J22" sqref="J22"/>
    </sheetView>
  </sheetViews>
  <sheetFormatPr defaultColWidth="9.109375" defaultRowHeight="14.4" x14ac:dyDescent="0.3"/>
  <cols>
    <col min="2" max="2" width="25" customWidth="1"/>
    <col min="6" max="6" width="12.33203125" customWidth="1"/>
    <col min="7" max="7" width="22.109375" customWidth="1"/>
    <col min="8" max="8" width="17.88671875" customWidth="1"/>
    <col min="9" max="10" width="25.88671875" customWidth="1"/>
    <col min="11" max="11" width="23.33203125" customWidth="1"/>
    <col min="12" max="12" width="28.88671875" customWidth="1"/>
    <col min="13" max="13" width="31.109375" customWidth="1"/>
  </cols>
  <sheetData>
    <row r="1" spans="1:10" ht="21" x14ac:dyDescent="0.4">
      <c r="A1" s="179" t="s">
        <v>25</v>
      </c>
      <c r="B1" s="179"/>
      <c r="C1" s="179"/>
      <c r="D1" s="179"/>
      <c r="E1" s="179"/>
      <c r="F1" s="179"/>
      <c r="G1" s="179"/>
      <c r="H1" s="8"/>
      <c r="I1" s="178" t="s">
        <v>77</v>
      </c>
      <c r="J1" s="178"/>
    </row>
    <row r="4" spans="1:10" ht="15" customHeight="1" x14ac:dyDescent="0.3">
      <c r="A4" s="180" t="s">
        <v>28</v>
      </c>
      <c r="B4" s="180"/>
      <c r="C4" s="180"/>
      <c r="D4" s="180"/>
      <c r="E4" s="180"/>
      <c r="F4" s="180"/>
      <c r="G4" s="180"/>
      <c r="H4" s="180"/>
      <c r="I4" s="180"/>
      <c r="J4" s="180"/>
    </row>
    <row r="5" spans="1:10" x14ac:dyDescent="0.3">
      <c r="A5" s="180"/>
      <c r="B5" s="180"/>
      <c r="C5" s="180"/>
      <c r="D5" s="180"/>
      <c r="E5" s="180"/>
      <c r="F5" s="180"/>
      <c r="G5" s="180"/>
      <c r="H5" s="180"/>
      <c r="I5" s="180"/>
      <c r="J5" s="180"/>
    </row>
    <row r="6" spans="1:10" x14ac:dyDescent="0.3">
      <c r="A6" s="180"/>
      <c r="B6" s="180"/>
      <c r="C6" s="180"/>
      <c r="D6" s="180"/>
      <c r="E6" s="180"/>
      <c r="F6" s="180"/>
      <c r="G6" s="180"/>
      <c r="H6" s="180"/>
      <c r="I6" s="180"/>
      <c r="J6" s="180"/>
    </row>
    <row r="8" spans="1:10" ht="19.5" customHeight="1" x14ac:dyDescent="0.35">
      <c r="A8" s="190" t="s">
        <v>23</v>
      </c>
      <c r="B8" s="191"/>
      <c r="C8" s="191"/>
      <c r="D8" s="191"/>
      <c r="E8" s="191"/>
      <c r="F8" s="191"/>
      <c r="G8" s="191"/>
      <c r="H8" s="191"/>
      <c r="I8" s="191"/>
      <c r="J8" s="191"/>
    </row>
    <row r="9" spans="1:10" ht="19.5" customHeight="1" x14ac:dyDescent="0.3">
      <c r="A9" s="131" t="s">
        <v>12</v>
      </c>
      <c r="B9" s="132"/>
      <c r="C9" s="135" t="str">
        <f>IF(Totaalblad!C6=0," ",Totaalblad!C6)</f>
        <v xml:space="preserve"> </v>
      </c>
      <c r="D9" s="136"/>
      <c r="E9" s="136"/>
      <c r="F9" s="136"/>
      <c r="G9" s="136"/>
      <c r="H9" s="136"/>
      <c r="I9" s="136"/>
      <c r="J9" s="137"/>
    </row>
    <row r="10" spans="1:10" ht="19.5" customHeight="1" x14ac:dyDescent="0.3">
      <c r="A10" s="133" t="s">
        <v>10</v>
      </c>
      <c r="B10" s="134"/>
      <c r="C10" s="135" t="str">
        <f>IF(Totaalblad!C7=0," ",Totaalblad!C7)</f>
        <v xml:space="preserve"> </v>
      </c>
      <c r="D10" s="136"/>
      <c r="E10" s="136"/>
      <c r="F10" s="136"/>
      <c r="G10" s="136"/>
      <c r="H10" s="136"/>
      <c r="I10" s="136"/>
      <c r="J10" s="137"/>
    </row>
    <row r="11" spans="1:10" ht="19.5" customHeight="1" x14ac:dyDescent="0.3">
      <c r="A11" s="192" t="s">
        <v>9</v>
      </c>
      <c r="B11" s="193"/>
      <c r="C11" s="135" t="str">
        <f>IF(Totaalblad!C8=0," ",Totaalblad!C8)</f>
        <v xml:space="preserve"> </v>
      </c>
      <c r="D11" s="136"/>
      <c r="E11" s="136"/>
      <c r="F11" s="136"/>
      <c r="G11" s="136"/>
      <c r="H11" s="136"/>
      <c r="I11" s="136"/>
      <c r="J11" s="137"/>
    </row>
    <row r="12" spans="1:10" ht="17.25" customHeight="1" x14ac:dyDescent="0.3">
      <c r="A12" s="194" t="s">
        <v>26</v>
      </c>
      <c r="B12" s="195"/>
      <c r="C12" s="135" t="str">
        <f>IF(Totaalblad!C9=0," ",Totaalblad!C9)</f>
        <v xml:space="preserve"> </v>
      </c>
      <c r="D12" s="136"/>
      <c r="E12" s="136"/>
      <c r="F12" s="136"/>
      <c r="G12" s="136"/>
      <c r="H12" s="136"/>
      <c r="I12" s="136"/>
      <c r="J12" s="137"/>
    </row>
    <row r="13" spans="1:10" x14ac:dyDescent="0.3">
      <c r="A13" s="131" t="s">
        <v>8</v>
      </c>
      <c r="B13" s="132"/>
      <c r="C13" s="135" t="str">
        <f>IF(Totaalblad!C10=0," ",Totaalblad!C10)</f>
        <v xml:space="preserve"> </v>
      </c>
      <c r="D13" s="136"/>
      <c r="E13" s="136"/>
      <c r="F13" s="136"/>
      <c r="G13" s="136"/>
      <c r="H13" s="136"/>
      <c r="I13" s="136"/>
      <c r="J13" s="137"/>
    </row>
    <row r="14" spans="1:10" ht="19.5" customHeight="1" x14ac:dyDescent="0.3">
      <c r="A14" s="133" t="s">
        <v>7</v>
      </c>
      <c r="B14" s="134"/>
      <c r="C14" s="135" t="str">
        <f>IF(Totaalblad!C11=0," ",Totaalblad!C11)</f>
        <v xml:space="preserve"> </v>
      </c>
      <c r="D14" s="136"/>
      <c r="E14" s="136"/>
      <c r="F14" s="136"/>
      <c r="G14" s="136"/>
      <c r="H14" s="136"/>
      <c r="I14" s="136"/>
      <c r="J14" s="137"/>
    </row>
    <row r="17" spans="1:10" ht="18" x14ac:dyDescent="0.35">
      <c r="A17" s="152" t="s">
        <v>82</v>
      </c>
      <c r="B17" s="152"/>
      <c r="C17" s="152"/>
      <c r="D17" s="152"/>
      <c r="E17" s="152"/>
      <c r="F17" s="152"/>
      <c r="G17" s="152"/>
      <c r="H17" s="152"/>
      <c r="I17" s="152"/>
      <c r="J17" s="152"/>
    </row>
    <row r="18" spans="1:10" ht="18" x14ac:dyDescent="0.35">
      <c r="A18" s="17"/>
      <c r="B18" s="17"/>
      <c r="C18" s="17"/>
      <c r="D18" s="17"/>
      <c r="E18" s="17"/>
      <c r="F18" s="17"/>
      <c r="G18" s="17"/>
      <c r="H18" s="17"/>
      <c r="I18" s="17"/>
      <c r="J18" s="17"/>
    </row>
    <row r="19" spans="1:10" ht="36.6" customHeight="1" x14ac:dyDescent="0.3">
      <c r="A19" s="18"/>
      <c r="B19" s="148" t="s">
        <v>37</v>
      </c>
      <c r="C19" s="149"/>
      <c r="D19" s="149"/>
      <c r="E19" s="149"/>
      <c r="F19" s="41" t="s">
        <v>0</v>
      </c>
      <c r="G19" s="41" t="s">
        <v>72</v>
      </c>
      <c r="H19" s="41" t="s">
        <v>71</v>
      </c>
      <c r="I19" s="61" t="s">
        <v>73</v>
      </c>
      <c r="J19" s="41" t="s">
        <v>83</v>
      </c>
    </row>
    <row r="20" spans="1:10" ht="25.5" customHeight="1" x14ac:dyDescent="0.3">
      <c r="A20" s="18"/>
      <c r="B20" s="31" t="s">
        <v>69</v>
      </c>
      <c r="C20" s="32"/>
      <c r="D20" s="32"/>
      <c r="E20" s="85"/>
      <c r="F20" s="73"/>
      <c r="G20" s="74"/>
      <c r="H20" s="73"/>
      <c r="I20" s="74"/>
      <c r="J20" s="74"/>
    </row>
    <row r="21" spans="1:10" ht="20.25" customHeight="1" x14ac:dyDescent="0.3">
      <c r="A21" s="9"/>
      <c r="B21" s="58" t="s">
        <v>87</v>
      </c>
      <c r="C21" s="59"/>
      <c r="D21" s="59"/>
      <c r="E21" s="60"/>
      <c r="F21" s="75" t="s">
        <v>38</v>
      </c>
      <c r="G21" s="87">
        <v>8995.2000000000007</v>
      </c>
      <c r="H21" s="87">
        <v>749.6</v>
      </c>
      <c r="I21" s="48"/>
      <c r="J21" s="37">
        <f>+H21*I21</f>
        <v>0</v>
      </c>
    </row>
    <row r="22" spans="1:10" ht="20.25" customHeight="1" x14ac:dyDescent="0.3">
      <c r="A22" s="9"/>
      <c r="B22" s="70" t="s">
        <v>86</v>
      </c>
      <c r="C22" s="71"/>
      <c r="D22" s="71"/>
      <c r="E22" s="71"/>
      <c r="F22" s="42" t="s">
        <v>38</v>
      </c>
      <c r="G22" s="86">
        <v>9421.56</v>
      </c>
      <c r="H22" s="86">
        <v>785.13</v>
      </c>
      <c r="I22" s="72"/>
      <c r="J22" s="34">
        <f>+H22*I22</f>
        <v>0</v>
      </c>
    </row>
    <row r="23" spans="1:10" ht="20.25" customHeight="1" x14ac:dyDescent="0.3">
      <c r="A23" s="9"/>
      <c r="B23" s="58" t="s">
        <v>40</v>
      </c>
      <c r="C23" s="59"/>
      <c r="D23" s="59"/>
      <c r="E23" s="60"/>
      <c r="F23" s="43" t="s">
        <v>41</v>
      </c>
      <c r="G23" s="86">
        <v>785.13</v>
      </c>
      <c r="H23" s="86">
        <f>+G23</f>
        <v>785.13</v>
      </c>
      <c r="I23" s="49"/>
      <c r="J23" s="37">
        <f>+H23*I23</f>
        <v>0</v>
      </c>
    </row>
    <row r="24" spans="1:10" ht="20.25" customHeight="1" x14ac:dyDescent="0.3">
      <c r="A24" s="18"/>
      <c r="B24" s="82" t="s">
        <v>70</v>
      </c>
      <c r="C24" s="28"/>
      <c r="D24" s="28"/>
      <c r="E24" s="80"/>
      <c r="F24" s="81"/>
      <c r="G24" s="29"/>
      <c r="H24" s="65"/>
      <c r="I24" s="66"/>
      <c r="J24" s="30"/>
    </row>
    <row r="25" spans="1:10" ht="20.25" customHeight="1" x14ac:dyDescent="0.3">
      <c r="A25" s="9"/>
      <c r="B25" s="58" t="s">
        <v>87</v>
      </c>
      <c r="C25" s="59"/>
      <c r="D25" s="59"/>
      <c r="E25" s="60"/>
      <c r="F25" s="75" t="s">
        <v>38</v>
      </c>
      <c r="G25" s="38"/>
      <c r="H25" s="63">
        <f>+G25/12</f>
        <v>0</v>
      </c>
      <c r="I25" s="38"/>
      <c r="J25" s="34">
        <f>+H25*I25</f>
        <v>0</v>
      </c>
    </row>
    <row r="26" spans="1:10" ht="20.25" customHeight="1" x14ac:dyDescent="0.3">
      <c r="A26" s="9"/>
      <c r="B26" s="70" t="s">
        <v>86</v>
      </c>
      <c r="C26" s="71"/>
      <c r="D26" s="71"/>
      <c r="E26" s="71"/>
      <c r="F26" s="42" t="s">
        <v>38</v>
      </c>
      <c r="G26" s="38"/>
      <c r="H26" s="64">
        <f>+G26/12</f>
        <v>0</v>
      </c>
      <c r="I26" s="72"/>
      <c r="J26" s="34">
        <f>+H26*I26</f>
        <v>0</v>
      </c>
    </row>
    <row r="27" spans="1:10" ht="20.25" customHeight="1" x14ac:dyDescent="0.3">
      <c r="A27" s="9"/>
      <c r="B27" s="58" t="s">
        <v>40</v>
      </c>
      <c r="C27" s="59"/>
      <c r="D27" s="59"/>
      <c r="E27" s="60"/>
      <c r="F27" s="43" t="s">
        <v>41</v>
      </c>
      <c r="G27" s="38"/>
      <c r="H27" s="67">
        <f>+G27</f>
        <v>0</v>
      </c>
      <c r="I27" s="38"/>
      <c r="J27" s="34">
        <f>+H27*I27</f>
        <v>0</v>
      </c>
    </row>
    <row r="28" spans="1:10" ht="20.25" customHeight="1" x14ac:dyDescent="0.3">
      <c r="A28" s="9"/>
      <c r="B28" s="150" t="s">
        <v>3</v>
      </c>
      <c r="C28" s="151"/>
      <c r="D28" s="151"/>
      <c r="E28" s="151"/>
      <c r="F28" s="11"/>
      <c r="G28" s="76"/>
      <c r="H28" s="15"/>
      <c r="I28" s="77"/>
      <c r="J28" s="78">
        <f>SUM(J21,J22,J23,J25,J26,J27)</f>
        <v>0</v>
      </c>
    </row>
    <row r="30" spans="1:10" ht="34.950000000000003" customHeight="1" x14ac:dyDescent="0.3">
      <c r="A30" s="18"/>
      <c r="B30" s="153" t="s">
        <v>44</v>
      </c>
      <c r="C30" s="154"/>
      <c r="D30" s="154"/>
      <c r="E30" s="154"/>
      <c r="F30" s="39" t="s">
        <v>0</v>
      </c>
      <c r="G30" s="39" t="s">
        <v>72</v>
      </c>
      <c r="H30" s="39" t="s">
        <v>71</v>
      </c>
      <c r="I30" s="62" t="s">
        <v>73</v>
      </c>
      <c r="J30" s="41" t="s">
        <v>83</v>
      </c>
    </row>
    <row r="31" spans="1:10" ht="20.25" customHeight="1" x14ac:dyDescent="0.3">
      <c r="A31" s="9"/>
      <c r="B31" s="58" t="s">
        <v>88</v>
      </c>
      <c r="C31" s="59"/>
      <c r="D31" s="59"/>
      <c r="E31" s="60"/>
      <c r="F31" s="42" t="s">
        <v>45</v>
      </c>
      <c r="G31" s="36"/>
      <c r="H31" s="63">
        <f>+G31/12</f>
        <v>0</v>
      </c>
      <c r="I31" s="50"/>
      <c r="J31" s="33">
        <f>+H31*I31</f>
        <v>0</v>
      </c>
    </row>
    <row r="32" spans="1:10" ht="20.25" customHeight="1" x14ac:dyDescent="0.3">
      <c r="A32" s="9"/>
      <c r="B32" s="58" t="s">
        <v>89</v>
      </c>
      <c r="C32" s="59"/>
      <c r="D32" s="59"/>
      <c r="E32" s="60"/>
      <c r="F32" s="42" t="s">
        <v>45</v>
      </c>
      <c r="G32" s="36"/>
      <c r="H32" s="63">
        <f>+G32/12</f>
        <v>0</v>
      </c>
      <c r="I32" s="50"/>
      <c r="J32" s="33">
        <f>+H32*I32</f>
        <v>0</v>
      </c>
    </row>
    <row r="33" spans="1:11" ht="20.25" customHeight="1" x14ac:dyDescent="0.3">
      <c r="A33" s="9"/>
      <c r="B33" s="58" t="s">
        <v>90</v>
      </c>
      <c r="C33" s="59"/>
      <c r="D33" s="59"/>
      <c r="E33" s="60"/>
      <c r="F33" s="43" t="s">
        <v>46</v>
      </c>
      <c r="G33" s="36"/>
      <c r="H33" s="67">
        <f>+G33</f>
        <v>0</v>
      </c>
      <c r="I33" s="51"/>
      <c r="J33" s="33">
        <f t="shared" ref="J33" si="0">+H33*I33</f>
        <v>0</v>
      </c>
    </row>
    <row r="34" spans="1:11" ht="20.25" customHeight="1" x14ac:dyDescent="0.3">
      <c r="A34" s="9"/>
      <c r="B34" s="150" t="s">
        <v>3</v>
      </c>
      <c r="C34" s="151"/>
      <c r="D34" s="151"/>
      <c r="E34" s="151"/>
      <c r="F34" s="76"/>
      <c r="G34" s="76"/>
      <c r="H34" s="15"/>
      <c r="I34" s="77"/>
      <c r="J34" s="78">
        <f>+J31+J32+J33</f>
        <v>0</v>
      </c>
    </row>
    <row r="36" spans="1:11" ht="35.4" customHeight="1" x14ac:dyDescent="0.3">
      <c r="A36" s="18"/>
      <c r="B36" s="148" t="s">
        <v>47</v>
      </c>
      <c r="C36" s="149"/>
      <c r="D36" s="149"/>
      <c r="E36" s="149"/>
      <c r="F36" s="41" t="s">
        <v>0</v>
      </c>
      <c r="G36" s="39" t="s">
        <v>72</v>
      </c>
      <c r="H36" s="39" t="s">
        <v>71</v>
      </c>
      <c r="I36" s="61" t="s">
        <v>73</v>
      </c>
      <c r="J36" s="40" t="s">
        <v>83</v>
      </c>
      <c r="K36" s="84"/>
    </row>
    <row r="37" spans="1:11" ht="20.25" customHeight="1" x14ac:dyDescent="0.3">
      <c r="A37" s="9"/>
      <c r="B37" s="58" t="s">
        <v>91</v>
      </c>
      <c r="C37" s="59"/>
      <c r="D37" s="59"/>
      <c r="E37" s="60"/>
      <c r="F37" s="42" t="s">
        <v>48</v>
      </c>
      <c r="G37" s="88">
        <v>3285.44</v>
      </c>
      <c r="H37" s="86">
        <f>+G37/8</f>
        <v>410.68</v>
      </c>
      <c r="I37" s="48"/>
      <c r="J37" s="37">
        <f>+I37*H37</f>
        <v>0</v>
      </c>
    </row>
    <row r="38" spans="1:11" ht="20.25" customHeight="1" x14ac:dyDescent="0.3">
      <c r="A38" s="9"/>
      <c r="B38" s="58" t="s">
        <v>92</v>
      </c>
      <c r="C38" s="59"/>
      <c r="D38" s="59"/>
      <c r="E38" s="60"/>
      <c r="F38" s="42" t="s">
        <v>48</v>
      </c>
      <c r="G38" s="88">
        <v>3441.2</v>
      </c>
      <c r="H38" s="86">
        <f>+G38/8</f>
        <v>430.15</v>
      </c>
      <c r="I38" s="48"/>
      <c r="J38" s="37">
        <f>+I38*H38</f>
        <v>0</v>
      </c>
    </row>
    <row r="39" spans="1:11" ht="20.25" customHeight="1" x14ac:dyDescent="0.3">
      <c r="A39" s="9"/>
      <c r="B39" s="58" t="s">
        <v>49</v>
      </c>
      <c r="C39" s="59"/>
      <c r="D39" s="59"/>
      <c r="E39" s="60"/>
      <c r="F39" s="43" t="s">
        <v>50</v>
      </c>
      <c r="G39" s="89">
        <v>430.15</v>
      </c>
      <c r="H39" s="87">
        <f>+G39</f>
        <v>430.15</v>
      </c>
      <c r="I39" s="49"/>
      <c r="J39" s="37">
        <f>+I39*H39</f>
        <v>0</v>
      </c>
    </row>
    <row r="40" spans="1:11" ht="20.25" customHeight="1" x14ac:dyDescent="0.3">
      <c r="A40" s="9"/>
      <c r="B40" s="150" t="s">
        <v>3</v>
      </c>
      <c r="C40" s="151"/>
      <c r="D40" s="151"/>
      <c r="E40" s="155"/>
      <c r="F40" s="12"/>
      <c r="G40" s="76"/>
      <c r="H40" s="15"/>
      <c r="I40" s="77"/>
      <c r="J40" s="79">
        <f>SUM(J37:J39)</f>
        <v>0</v>
      </c>
    </row>
    <row r="42" spans="1:11" ht="35.4" customHeight="1" x14ac:dyDescent="0.3">
      <c r="A42" s="18"/>
      <c r="B42" s="148" t="s">
        <v>51</v>
      </c>
      <c r="C42" s="149"/>
      <c r="D42" s="149"/>
      <c r="E42" s="149"/>
      <c r="F42" s="41" t="s">
        <v>0</v>
      </c>
      <c r="G42" s="41" t="s">
        <v>72</v>
      </c>
      <c r="H42" s="41" t="s">
        <v>71</v>
      </c>
      <c r="I42" s="61" t="s">
        <v>73</v>
      </c>
      <c r="J42" s="40" t="s">
        <v>83</v>
      </c>
      <c r="K42" s="84"/>
    </row>
    <row r="43" spans="1:11" ht="20.25" customHeight="1" x14ac:dyDescent="0.3">
      <c r="A43" s="9"/>
      <c r="B43" s="58" t="s">
        <v>52</v>
      </c>
      <c r="C43" s="59"/>
      <c r="D43" s="59"/>
      <c r="E43" s="60"/>
      <c r="F43" s="42" t="s">
        <v>53</v>
      </c>
      <c r="G43" s="88">
        <v>6320.64</v>
      </c>
      <c r="H43" s="86">
        <v>526.72</v>
      </c>
      <c r="I43" s="49"/>
      <c r="J43" s="37">
        <f>+H43*I43</f>
        <v>0</v>
      </c>
    </row>
    <row r="44" spans="1:11" ht="20.25" customHeight="1" x14ac:dyDescent="0.3">
      <c r="A44" s="9"/>
      <c r="B44" s="156" t="s">
        <v>3</v>
      </c>
      <c r="C44" s="157"/>
      <c r="D44" s="157"/>
      <c r="E44" s="157"/>
      <c r="F44" s="11"/>
      <c r="G44" s="76"/>
      <c r="H44" s="15"/>
      <c r="I44" s="77"/>
      <c r="J44" s="79">
        <f>SUM(J43:J43)</f>
        <v>0</v>
      </c>
    </row>
    <row r="46" spans="1:11" ht="35.4" customHeight="1" x14ac:dyDescent="0.3">
      <c r="A46" s="18"/>
      <c r="B46" s="158" t="s">
        <v>54</v>
      </c>
      <c r="C46" s="158"/>
      <c r="D46" s="158"/>
      <c r="E46" s="158"/>
      <c r="F46" s="41" t="s">
        <v>0</v>
      </c>
      <c r="G46" s="61" t="s">
        <v>72</v>
      </c>
      <c r="H46" s="61" t="s">
        <v>71</v>
      </c>
      <c r="I46" s="61" t="s">
        <v>93</v>
      </c>
      <c r="J46" s="61" t="s">
        <v>83</v>
      </c>
    </row>
    <row r="47" spans="1:11" ht="20.25" customHeight="1" x14ac:dyDescent="0.3">
      <c r="A47" s="9"/>
      <c r="B47" s="58" t="s">
        <v>56</v>
      </c>
      <c r="C47" s="59"/>
      <c r="D47" s="59"/>
      <c r="E47" s="60"/>
      <c r="F47" s="42" t="s">
        <v>55</v>
      </c>
      <c r="G47" s="88">
        <v>6836.88</v>
      </c>
      <c r="H47" s="90">
        <f>+G47/12</f>
        <v>569.74</v>
      </c>
      <c r="I47" s="69"/>
      <c r="J47" s="37">
        <f>H47*I47</f>
        <v>0</v>
      </c>
    </row>
    <row r="48" spans="1:11" ht="20.25" customHeight="1" x14ac:dyDescent="0.3">
      <c r="A48" s="9"/>
      <c r="B48" s="156" t="s">
        <v>3</v>
      </c>
      <c r="C48" s="157"/>
      <c r="D48" s="157"/>
      <c r="E48" s="157"/>
      <c r="F48" s="11"/>
      <c r="G48" s="76"/>
      <c r="H48" s="15"/>
      <c r="I48" s="15"/>
      <c r="J48" s="79">
        <f>J47</f>
        <v>0</v>
      </c>
    </row>
    <row r="50" spans="1:11" ht="35.4" customHeight="1" x14ac:dyDescent="0.3">
      <c r="A50" s="18"/>
      <c r="B50" s="158" t="s">
        <v>57</v>
      </c>
      <c r="C50" s="158"/>
      <c r="D50" s="158"/>
      <c r="E50" s="158"/>
      <c r="F50" s="41" t="s">
        <v>0</v>
      </c>
      <c r="G50" s="41" t="s">
        <v>72</v>
      </c>
      <c r="H50" s="41" t="s">
        <v>71</v>
      </c>
      <c r="I50" s="61" t="s">
        <v>73</v>
      </c>
      <c r="J50" s="40" t="s">
        <v>83</v>
      </c>
      <c r="K50" s="84"/>
    </row>
    <row r="51" spans="1:11" ht="20.25" customHeight="1" x14ac:dyDescent="0.3">
      <c r="A51" s="9"/>
      <c r="B51" s="58" t="s">
        <v>58</v>
      </c>
      <c r="C51" s="59"/>
      <c r="D51" s="59"/>
      <c r="E51" s="60"/>
      <c r="F51" s="10" t="s">
        <v>59</v>
      </c>
      <c r="G51" s="91">
        <v>3742.44</v>
      </c>
      <c r="H51" s="90">
        <f>+G51/12</f>
        <v>311.87</v>
      </c>
      <c r="I51" s="52"/>
      <c r="J51" s="37">
        <f>+H51*I51</f>
        <v>0</v>
      </c>
      <c r="K51" s="68"/>
    </row>
    <row r="52" spans="1:11" ht="20.25" customHeight="1" x14ac:dyDescent="0.3">
      <c r="A52" s="9"/>
      <c r="B52" s="156" t="s">
        <v>3</v>
      </c>
      <c r="C52" s="157"/>
      <c r="D52" s="157"/>
      <c r="E52" s="157"/>
      <c r="F52" s="11"/>
      <c r="G52" s="76"/>
      <c r="H52" s="15"/>
      <c r="I52" s="77"/>
      <c r="J52" s="79">
        <f>SUM(J51:J51)</f>
        <v>0</v>
      </c>
    </row>
    <row r="54" spans="1:11" ht="35.4" customHeight="1" x14ac:dyDescent="0.3">
      <c r="A54" s="18"/>
      <c r="B54" s="196" t="s">
        <v>60</v>
      </c>
      <c r="C54" s="196"/>
      <c r="D54" s="196"/>
      <c r="E54" s="148"/>
      <c r="F54" s="83" t="s">
        <v>0</v>
      </c>
      <c r="G54" s="41" t="s">
        <v>6</v>
      </c>
      <c r="H54" s="22" t="s">
        <v>5</v>
      </c>
      <c r="I54" s="41" t="s">
        <v>4</v>
      </c>
      <c r="J54" s="57" t="s">
        <v>84</v>
      </c>
      <c r="K54" s="84"/>
    </row>
    <row r="55" spans="1:11" ht="20.25" customHeight="1" x14ac:dyDescent="0.3">
      <c r="A55" s="9"/>
      <c r="B55" s="58" t="s">
        <v>61</v>
      </c>
      <c r="C55" s="59"/>
      <c r="D55" s="59"/>
      <c r="E55" s="60"/>
      <c r="F55" s="10" t="s">
        <v>64</v>
      </c>
      <c r="G55" s="16" t="s">
        <v>42</v>
      </c>
      <c r="H55" s="14"/>
      <c r="I55" s="92">
        <v>96.11</v>
      </c>
      <c r="J55" s="33">
        <f>$H55*$I55</f>
        <v>0</v>
      </c>
    </row>
    <row r="56" spans="1:11" ht="20.25" customHeight="1" x14ac:dyDescent="0.3">
      <c r="A56" s="9"/>
      <c r="B56" s="58" t="s">
        <v>62</v>
      </c>
      <c r="C56" s="59"/>
      <c r="D56" s="59"/>
      <c r="E56" s="60"/>
      <c r="F56" s="10" t="s">
        <v>65</v>
      </c>
      <c r="G56" s="16" t="s">
        <v>42</v>
      </c>
      <c r="H56" s="14"/>
      <c r="I56" s="92">
        <v>133.43</v>
      </c>
      <c r="J56" s="33">
        <f t="shared" ref="J56:J57" si="1">$H56*$I56</f>
        <v>0</v>
      </c>
    </row>
    <row r="57" spans="1:11" ht="20.25" customHeight="1" x14ac:dyDescent="0.3">
      <c r="A57" s="9"/>
      <c r="B57" s="58" t="s">
        <v>63</v>
      </c>
      <c r="C57" s="59"/>
      <c r="D57" s="59"/>
      <c r="E57" s="60"/>
      <c r="F57" s="10" t="s">
        <v>66</v>
      </c>
      <c r="G57" s="16" t="s">
        <v>42</v>
      </c>
      <c r="H57" s="14"/>
      <c r="I57" s="92">
        <v>157.94999999999999</v>
      </c>
      <c r="J57" s="33">
        <f t="shared" si="1"/>
        <v>0</v>
      </c>
    </row>
    <row r="58" spans="1:11" ht="20.25" customHeight="1" x14ac:dyDescent="0.3">
      <c r="A58" s="9"/>
      <c r="B58" s="156" t="s">
        <v>3</v>
      </c>
      <c r="C58" s="157"/>
      <c r="D58" s="157"/>
      <c r="E58" s="157"/>
      <c r="F58" s="11"/>
      <c r="G58" s="76"/>
      <c r="H58" s="15">
        <f>SUM(H55:H55)</f>
        <v>0</v>
      </c>
      <c r="I58" s="77"/>
      <c r="J58" s="79">
        <f>SUM(J55:J57)</f>
        <v>0</v>
      </c>
    </row>
    <row r="59" spans="1:11" ht="20.25" customHeight="1" x14ac:dyDescent="0.3">
      <c r="B59" s="23"/>
      <c r="C59" s="23"/>
      <c r="D59" s="23"/>
      <c r="E59" s="23"/>
      <c r="F59" s="24"/>
      <c r="G59" s="24"/>
      <c r="H59" s="25"/>
      <c r="I59" s="26"/>
      <c r="J59" s="27"/>
    </row>
    <row r="60" spans="1:11" ht="35.4" customHeight="1" x14ac:dyDescent="0.3">
      <c r="A60" s="18"/>
      <c r="B60" s="158" t="s">
        <v>67</v>
      </c>
      <c r="C60" s="158"/>
      <c r="D60" s="158"/>
      <c r="E60" s="158"/>
      <c r="F60" s="40" t="s">
        <v>0</v>
      </c>
      <c r="G60" s="41" t="s">
        <v>6</v>
      </c>
      <c r="H60" s="22" t="s">
        <v>5</v>
      </c>
      <c r="I60" s="40" t="s">
        <v>4</v>
      </c>
      <c r="J60" s="40" t="s">
        <v>84</v>
      </c>
      <c r="K60" s="84"/>
    </row>
    <row r="61" spans="1:11" ht="20.25" customHeight="1" x14ac:dyDescent="0.3">
      <c r="A61" s="9"/>
      <c r="B61" s="58" t="s">
        <v>27</v>
      </c>
      <c r="C61" s="59"/>
      <c r="D61" s="59"/>
      <c r="E61" s="60"/>
      <c r="F61" s="10" t="s">
        <v>68</v>
      </c>
      <c r="G61" s="16" t="s">
        <v>43</v>
      </c>
      <c r="H61" s="14"/>
      <c r="I61" s="92">
        <v>168.88</v>
      </c>
      <c r="J61" s="33">
        <f>$H61*$I61</f>
        <v>0</v>
      </c>
    </row>
    <row r="62" spans="1:11" ht="20.25" customHeight="1" x14ac:dyDescent="0.3">
      <c r="A62" s="9"/>
      <c r="B62" s="156" t="s">
        <v>3</v>
      </c>
      <c r="C62" s="157"/>
      <c r="D62" s="157"/>
      <c r="E62" s="157"/>
      <c r="F62" s="11"/>
      <c r="G62" s="76"/>
      <c r="H62" s="15">
        <f>SUM(H61:H61)</f>
        <v>0</v>
      </c>
      <c r="I62" s="77"/>
      <c r="J62" s="79">
        <f>SUM(J61:J61)</f>
        <v>0</v>
      </c>
    </row>
    <row r="64" spans="1:11" ht="15.6" x14ac:dyDescent="0.3">
      <c r="A64" s="18"/>
      <c r="B64" s="197" t="s">
        <v>33</v>
      </c>
      <c r="C64" s="197"/>
      <c r="D64" s="197"/>
      <c r="E64" s="197"/>
      <c r="F64" s="41" t="s">
        <v>0</v>
      </c>
      <c r="G64" s="40" t="s">
        <v>6</v>
      </c>
      <c r="H64" s="40" t="s">
        <v>5</v>
      </c>
      <c r="I64" s="41" t="s">
        <v>4</v>
      </c>
      <c r="J64" s="22" t="s">
        <v>84</v>
      </c>
      <c r="K64" s="84"/>
    </row>
    <row r="65" spans="1:10" ht="15.6" x14ac:dyDescent="0.3">
      <c r="A65" s="9"/>
      <c r="B65" s="198" t="s">
        <v>34</v>
      </c>
      <c r="C65" s="199"/>
      <c r="D65" s="199"/>
      <c r="E65" s="200"/>
      <c r="F65" s="7"/>
      <c r="G65" s="7"/>
      <c r="H65" s="14"/>
      <c r="I65" s="36"/>
      <c r="J65" s="33">
        <f t="shared" ref="J65:J72" si="2">$H65*$I65</f>
        <v>0</v>
      </c>
    </row>
    <row r="66" spans="1:10" ht="15.6" x14ac:dyDescent="0.3">
      <c r="A66" s="9"/>
      <c r="B66" s="198" t="s">
        <v>34</v>
      </c>
      <c r="C66" s="199"/>
      <c r="D66" s="199"/>
      <c r="E66" s="200"/>
      <c r="F66" s="7"/>
      <c r="G66" s="7"/>
      <c r="H66" s="14"/>
      <c r="I66" s="36"/>
      <c r="J66" s="33">
        <f t="shared" si="2"/>
        <v>0</v>
      </c>
    </row>
    <row r="67" spans="1:10" ht="15.6" x14ac:dyDescent="0.3">
      <c r="A67" s="9"/>
      <c r="B67" s="198" t="s">
        <v>34</v>
      </c>
      <c r="C67" s="199"/>
      <c r="D67" s="199"/>
      <c r="E67" s="200"/>
      <c r="F67" s="7"/>
      <c r="G67" s="7"/>
      <c r="H67" s="14"/>
      <c r="I67" s="36"/>
      <c r="J67" s="33">
        <f t="shared" si="2"/>
        <v>0</v>
      </c>
    </row>
    <row r="68" spans="1:10" ht="15.6" x14ac:dyDescent="0.3">
      <c r="A68" s="9"/>
      <c r="B68" s="198" t="s">
        <v>34</v>
      </c>
      <c r="C68" s="199"/>
      <c r="D68" s="199"/>
      <c r="E68" s="200"/>
      <c r="F68" s="7"/>
      <c r="G68" s="7"/>
      <c r="H68" s="14"/>
      <c r="I68" s="36"/>
      <c r="J68" s="33">
        <f t="shared" si="2"/>
        <v>0</v>
      </c>
    </row>
    <row r="69" spans="1:10" ht="15.6" x14ac:dyDescent="0.3">
      <c r="A69" s="9"/>
      <c r="B69" s="198" t="s">
        <v>34</v>
      </c>
      <c r="C69" s="199"/>
      <c r="D69" s="199"/>
      <c r="E69" s="200"/>
      <c r="F69" s="7"/>
      <c r="G69" s="7"/>
      <c r="H69" s="14"/>
      <c r="I69" s="36"/>
      <c r="J69" s="33">
        <f t="shared" si="2"/>
        <v>0</v>
      </c>
    </row>
    <row r="70" spans="1:10" ht="15.6" x14ac:dyDescent="0.3">
      <c r="A70" s="9"/>
      <c r="B70" s="198" t="s">
        <v>34</v>
      </c>
      <c r="C70" s="199"/>
      <c r="D70" s="199"/>
      <c r="E70" s="200"/>
      <c r="F70" s="7"/>
      <c r="G70" s="7"/>
      <c r="H70" s="14"/>
      <c r="I70" s="36"/>
      <c r="J70" s="33">
        <f t="shared" si="2"/>
        <v>0</v>
      </c>
    </row>
    <row r="71" spans="1:10" ht="15.6" x14ac:dyDescent="0.3">
      <c r="A71" s="9"/>
      <c r="B71" s="198" t="s">
        <v>34</v>
      </c>
      <c r="C71" s="199"/>
      <c r="D71" s="199"/>
      <c r="E71" s="200"/>
      <c r="F71" s="7"/>
      <c r="G71" s="7"/>
      <c r="H71" s="14"/>
      <c r="I71" s="36"/>
      <c r="J71" s="33">
        <f t="shared" si="2"/>
        <v>0</v>
      </c>
    </row>
    <row r="72" spans="1:10" ht="15.6" x14ac:dyDescent="0.3">
      <c r="A72" s="9"/>
      <c r="B72" s="198" t="s">
        <v>34</v>
      </c>
      <c r="C72" s="199"/>
      <c r="D72" s="199"/>
      <c r="E72" s="200"/>
      <c r="F72" s="7"/>
      <c r="G72" s="7"/>
      <c r="H72" s="14"/>
      <c r="I72" s="36"/>
      <c r="J72" s="33">
        <f t="shared" si="2"/>
        <v>0</v>
      </c>
    </row>
    <row r="73" spans="1:10" ht="15.6" x14ac:dyDescent="0.3">
      <c r="A73" s="9"/>
      <c r="B73" s="150" t="s">
        <v>3</v>
      </c>
      <c r="C73" s="151"/>
      <c r="D73" s="151"/>
      <c r="E73" s="151"/>
      <c r="F73" s="11"/>
      <c r="G73" s="76"/>
      <c r="H73" s="15">
        <v>0</v>
      </c>
      <c r="I73" s="76"/>
      <c r="J73" s="35">
        <f>SUM(J65:J72)</f>
        <v>0</v>
      </c>
    </row>
    <row r="75" spans="1:10" ht="21" x14ac:dyDescent="0.35">
      <c r="A75" s="20"/>
      <c r="B75" s="21" t="s">
        <v>85</v>
      </c>
      <c r="C75" s="21"/>
      <c r="D75" s="21"/>
      <c r="E75" s="21"/>
      <c r="F75" s="21"/>
      <c r="G75" s="21"/>
      <c r="H75" s="21"/>
      <c r="I75" s="21"/>
      <c r="J75" s="44">
        <f>SUM(J28,J34,J40,J44,J48,J52,J58,J62,J73)</f>
        <v>0</v>
      </c>
    </row>
    <row r="76" spans="1:10" x14ac:dyDescent="0.3">
      <c r="J76" s="19"/>
    </row>
    <row r="77" spans="1:10" s="13" customFormat="1" ht="19.5" customHeight="1" thickBot="1" x14ac:dyDescent="0.35">
      <c r="A77" s="177" t="s">
        <v>22</v>
      </c>
      <c r="B77" s="177"/>
      <c r="C77" s="177"/>
      <c r="D77" s="177"/>
      <c r="E77" s="177"/>
      <c r="F77" s="177"/>
      <c r="G77" s="177"/>
      <c r="H77" s="177"/>
    </row>
    <row r="78" spans="1:10" x14ac:dyDescent="0.3">
      <c r="A78" s="138"/>
      <c r="B78" s="181"/>
      <c r="C78" s="182"/>
      <c r="D78" s="182"/>
      <c r="E78" s="182"/>
      <c r="F78" s="182"/>
      <c r="G78" s="182"/>
      <c r="H78" s="182"/>
      <c r="I78" s="182"/>
      <c r="J78" s="183"/>
    </row>
    <row r="79" spans="1:10" x14ac:dyDescent="0.3">
      <c r="A79" s="138"/>
      <c r="B79" s="184"/>
      <c r="C79" s="185"/>
      <c r="D79" s="185"/>
      <c r="E79" s="185"/>
      <c r="F79" s="185"/>
      <c r="G79" s="185"/>
      <c r="H79" s="185"/>
      <c r="I79" s="185"/>
      <c r="J79" s="186"/>
    </row>
    <row r="80" spans="1:10" x14ac:dyDescent="0.3">
      <c r="A80" s="138"/>
      <c r="B80" s="184"/>
      <c r="C80" s="185"/>
      <c r="D80" s="185"/>
      <c r="E80" s="185"/>
      <c r="F80" s="185"/>
      <c r="G80" s="185"/>
      <c r="H80" s="185"/>
      <c r="I80" s="185"/>
      <c r="J80" s="186"/>
    </row>
    <row r="81" spans="1:10" x14ac:dyDescent="0.3">
      <c r="A81" s="138"/>
      <c r="B81" s="184"/>
      <c r="C81" s="185"/>
      <c r="D81" s="185"/>
      <c r="E81" s="185"/>
      <c r="F81" s="185"/>
      <c r="G81" s="185"/>
      <c r="H81" s="185"/>
      <c r="I81" s="185"/>
      <c r="J81" s="186"/>
    </row>
    <row r="82" spans="1:10" x14ac:dyDescent="0.3">
      <c r="A82" s="138"/>
      <c r="B82" s="184"/>
      <c r="C82" s="185"/>
      <c r="D82" s="185"/>
      <c r="E82" s="185"/>
      <c r="F82" s="185"/>
      <c r="G82" s="185"/>
      <c r="H82" s="185"/>
      <c r="I82" s="185"/>
      <c r="J82" s="186"/>
    </row>
    <row r="83" spans="1:10" x14ac:dyDescent="0.3">
      <c r="A83" s="138"/>
      <c r="B83" s="184"/>
      <c r="C83" s="185"/>
      <c r="D83" s="185"/>
      <c r="E83" s="185"/>
      <c r="F83" s="185"/>
      <c r="G83" s="185"/>
      <c r="H83" s="185"/>
      <c r="I83" s="185"/>
      <c r="J83" s="186"/>
    </row>
    <row r="84" spans="1:10" x14ac:dyDescent="0.3">
      <c r="A84" s="138"/>
      <c r="B84" s="184"/>
      <c r="C84" s="185"/>
      <c r="D84" s="185"/>
      <c r="E84" s="185"/>
      <c r="F84" s="185"/>
      <c r="G84" s="185"/>
      <c r="H84" s="185"/>
      <c r="I84" s="185"/>
      <c r="J84" s="186"/>
    </row>
    <row r="85" spans="1:10" ht="15" thickBot="1" x14ac:dyDescent="0.35">
      <c r="A85" s="138"/>
      <c r="B85" s="187"/>
      <c r="C85" s="188"/>
      <c r="D85" s="188"/>
      <c r="E85" s="188"/>
      <c r="F85" s="188"/>
      <c r="G85" s="188"/>
      <c r="H85" s="188"/>
      <c r="I85" s="188"/>
      <c r="J85" s="189"/>
    </row>
    <row r="87" spans="1:10" s="13" customFormat="1" ht="19.5" customHeight="1" thickBot="1" x14ac:dyDescent="0.35">
      <c r="A87" s="177" t="s">
        <v>2</v>
      </c>
      <c r="B87" s="177"/>
      <c r="C87" s="177"/>
      <c r="D87" s="177"/>
      <c r="E87" s="177"/>
      <c r="F87" s="177"/>
      <c r="G87" s="177"/>
      <c r="H87" s="177"/>
    </row>
    <row r="88" spans="1:10" ht="15" customHeight="1" x14ac:dyDescent="0.3">
      <c r="A88" s="138"/>
      <c r="B88" s="139"/>
      <c r="C88" s="140"/>
      <c r="D88" s="140"/>
      <c r="E88" s="140"/>
      <c r="F88" s="140"/>
      <c r="G88" s="140"/>
      <c r="H88" s="140"/>
      <c r="I88" s="140"/>
      <c r="J88" s="141"/>
    </row>
    <row r="89" spans="1:10" x14ac:dyDescent="0.3">
      <c r="A89" s="138"/>
      <c r="B89" s="142"/>
      <c r="C89" s="143"/>
      <c r="D89" s="143"/>
      <c r="E89" s="143"/>
      <c r="F89" s="143"/>
      <c r="G89" s="143"/>
      <c r="H89" s="143"/>
      <c r="I89" s="143"/>
      <c r="J89" s="144"/>
    </row>
    <row r="90" spans="1:10" x14ac:dyDescent="0.3">
      <c r="A90" s="138"/>
      <c r="B90" s="142"/>
      <c r="C90" s="143"/>
      <c r="D90" s="143"/>
      <c r="E90" s="143"/>
      <c r="F90" s="143"/>
      <c r="G90" s="143"/>
      <c r="H90" s="143"/>
      <c r="I90" s="143"/>
      <c r="J90" s="144"/>
    </row>
    <row r="91" spans="1:10" x14ac:dyDescent="0.3">
      <c r="A91" s="138"/>
      <c r="B91" s="142"/>
      <c r="C91" s="143"/>
      <c r="D91" s="143"/>
      <c r="E91" s="143"/>
      <c r="F91" s="143"/>
      <c r="G91" s="143"/>
      <c r="H91" s="143"/>
      <c r="I91" s="143"/>
      <c r="J91" s="144"/>
    </row>
    <row r="92" spans="1:10" x14ac:dyDescent="0.3">
      <c r="A92" s="138"/>
      <c r="B92" s="142"/>
      <c r="C92" s="143"/>
      <c r="D92" s="143"/>
      <c r="E92" s="143"/>
      <c r="F92" s="143"/>
      <c r="G92" s="143"/>
      <c r="H92" s="143"/>
      <c r="I92" s="143"/>
      <c r="J92" s="144"/>
    </row>
    <row r="93" spans="1:10" x14ac:dyDescent="0.3">
      <c r="A93" s="138"/>
      <c r="B93" s="142"/>
      <c r="C93" s="143"/>
      <c r="D93" s="143"/>
      <c r="E93" s="143"/>
      <c r="F93" s="143"/>
      <c r="G93" s="143"/>
      <c r="H93" s="143"/>
      <c r="I93" s="143"/>
      <c r="J93" s="144"/>
    </row>
    <row r="94" spans="1:10" x14ac:dyDescent="0.3">
      <c r="A94" s="138"/>
      <c r="B94" s="142"/>
      <c r="C94" s="143"/>
      <c r="D94" s="143"/>
      <c r="E94" s="143"/>
      <c r="F94" s="143"/>
      <c r="G94" s="143"/>
      <c r="H94" s="143"/>
      <c r="I94" s="143"/>
      <c r="J94" s="144"/>
    </row>
    <row r="95" spans="1:10" ht="15" thickBot="1" x14ac:dyDescent="0.35">
      <c r="A95" s="138"/>
      <c r="B95" s="145"/>
      <c r="C95" s="146"/>
      <c r="D95" s="146"/>
      <c r="E95" s="146"/>
      <c r="F95" s="146"/>
      <c r="G95" s="146"/>
      <c r="H95" s="146"/>
      <c r="I95" s="146"/>
      <c r="J95" s="147"/>
    </row>
    <row r="96" spans="1:10" ht="4.2" customHeight="1" x14ac:dyDescent="0.3">
      <c r="B96" s="45"/>
    </row>
    <row r="97" spans="1:10" ht="30" customHeight="1" x14ac:dyDescent="0.3">
      <c r="A97" s="159" t="s">
        <v>23</v>
      </c>
      <c r="B97" s="159"/>
      <c r="C97" s="159"/>
      <c r="D97" s="159"/>
      <c r="E97" s="159"/>
      <c r="F97" s="159"/>
      <c r="G97" s="159"/>
      <c r="I97" s="160" t="s">
        <v>35</v>
      </c>
      <c r="J97" s="161"/>
    </row>
    <row r="98" spans="1:10" ht="21" customHeight="1" x14ac:dyDescent="0.3">
      <c r="A98" s="162" t="s">
        <v>1</v>
      </c>
      <c r="B98" s="163"/>
      <c r="C98" s="163"/>
      <c r="D98" s="163"/>
      <c r="E98" s="163"/>
      <c r="F98" s="163"/>
      <c r="G98" s="164"/>
      <c r="I98" s="171" t="s">
        <v>36</v>
      </c>
      <c r="J98" s="172"/>
    </row>
    <row r="99" spans="1:10" ht="22.5" customHeight="1" x14ac:dyDescent="0.3">
      <c r="A99" s="165"/>
      <c r="B99" s="166"/>
      <c r="C99" s="166"/>
      <c r="D99" s="166"/>
      <c r="E99" s="166"/>
      <c r="F99" s="166"/>
      <c r="G99" s="167"/>
      <c r="I99" s="173"/>
      <c r="J99" s="174"/>
    </row>
    <row r="100" spans="1:10" x14ac:dyDescent="0.3">
      <c r="A100" s="165"/>
      <c r="B100" s="166"/>
      <c r="C100" s="166"/>
      <c r="D100" s="166"/>
      <c r="E100" s="166"/>
      <c r="F100" s="166"/>
      <c r="G100" s="167"/>
      <c r="I100" s="173"/>
      <c r="J100" s="174"/>
    </row>
    <row r="101" spans="1:10" x14ac:dyDescent="0.3">
      <c r="A101" s="165"/>
      <c r="B101" s="166"/>
      <c r="C101" s="166"/>
      <c r="D101" s="166"/>
      <c r="E101" s="166"/>
      <c r="F101" s="166"/>
      <c r="G101" s="167"/>
      <c r="I101" s="173"/>
      <c r="J101" s="174"/>
    </row>
    <row r="102" spans="1:10" x14ac:dyDescent="0.3">
      <c r="A102" s="165"/>
      <c r="B102" s="166"/>
      <c r="C102" s="166"/>
      <c r="D102" s="166"/>
      <c r="E102" s="166"/>
      <c r="F102" s="166"/>
      <c r="G102" s="167"/>
      <c r="I102" s="173"/>
      <c r="J102" s="174"/>
    </row>
    <row r="103" spans="1:10" ht="27" customHeight="1" x14ac:dyDescent="0.3">
      <c r="A103" s="168"/>
      <c r="B103" s="169"/>
      <c r="C103" s="169"/>
      <c r="D103" s="169"/>
      <c r="E103" s="169"/>
      <c r="F103" s="169"/>
      <c r="G103" s="170"/>
      <c r="I103" s="175"/>
      <c r="J103" s="176"/>
    </row>
  </sheetData>
  <sheetProtection algorithmName="SHA-512" hashValue="EtFo9WLkLHw8AoNjILBXSOv01wz9cKbjy+d02zkVsNY+reewD14we+kcnW3VF7xctbOKdxczAX8gZwIwtYUFGg==" saltValue="ggNtY161PYa14QSEL28VhA==" spinCount="100000" sheet="1" objects="1" scenarios="1"/>
  <mergeCells count="53">
    <mergeCell ref="A1:G1"/>
    <mergeCell ref="I1:J1"/>
    <mergeCell ref="A4:J6"/>
    <mergeCell ref="A8:J8"/>
    <mergeCell ref="A9:B9"/>
    <mergeCell ref="C9:J9"/>
    <mergeCell ref="B19:E19"/>
    <mergeCell ref="A10:B10"/>
    <mergeCell ref="C10:J10"/>
    <mergeCell ref="A11:B11"/>
    <mergeCell ref="C11:J11"/>
    <mergeCell ref="A12:B12"/>
    <mergeCell ref="C12:J12"/>
    <mergeCell ref="A13:B13"/>
    <mergeCell ref="C13:J13"/>
    <mergeCell ref="A14:B14"/>
    <mergeCell ref="C14:J14"/>
    <mergeCell ref="A17:J17"/>
    <mergeCell ref="B54:E54"/>
    <mergeCell ref="B28:E28"/>
    <mergeCell ref="B30:E30"/>
    <mergeCell ref="B34:E34"/>
    <mergeCell ref="B36:E36"/>
    <mergeCell ref="B40:E40"/>
    <mergeCell ref="B42:E42"/>
    <mergeCell ref="B44:E44"/>
    <mergeCell ref="B46:E46"/>
    <mergeCell ref="B48:E48"/>
    <mergeCell ref="B50:E50"/>
    <mergeCell ref="B52:E52"/>
    <mergeCell ref="B72:E72"/>
    <mergeCell ref="B58:E58"/>
    <mergeCell ref="B60:E60"/>
    <mergeCell ref="B62:E62"/>
    <mergeCell ref="B64:E64"/>
    <mergeCell ref="B65:E65"/>
    <mergeCell ref="B66:E66"/>
    <mergeCell ref="B67:E67"/>
    <mergeCell ref="B68:E68"/>
    <mergeCell ref="B69:E69"/>
    <mergeCell ref="B70:E70"/>
    <mergeCell ref="B71:E71"/>
    <mergeCell ref="A97:G97"/>
    <mergeCell ref="I97:J97"/>
    <mergeCell ref="A98:G103"/>
    <mergeCell ref="I98:J103"/>
    <mergeCell ref="B73:E73"/>
    <mergeCell ref="A77:H77"/>
    <mergeCell ref="A78:A85"/>
    <mergeCell ref="B78:J85"/>
    <mergeCell ref="A87:H87"/>
    <mergeCell ref="A88:A95"/>
    <mergeCell ref="B88:J95"/>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C0B6FB9-F651-4ED2-B4EE-CD00C77E5CCF}">
          <x14:formula1>
            <xm:f>Eenheden!$A$1:$A$6</xm:f>
          </x14:formula1>
          <xm:sqref>G61 G55:G57 G65:G72 G24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9160-4E87-4B1A-B80C-956D75013D53}">
  <sheetPr>
    <pageSetUpPr fitToPage="1"/>
  </sheetPr>
  <dimension ref="A1:K103"/>
  <sheetViews>
    <sheetView showGridLines="0" zoomScale="85" zoomScaleNormal="85" zoomScaleSheetLayoutView="85" workbookViewId="0">
      <selection activeCell="J22" sqref="J22"/>
    </sheetView>
  </sheetViews>
  <sheetFormatPr defaultColWidth="9.109375" defaultRowHeight="14.4" x14ac:dyDescent="0.3"/>
  <cols>
    <col min="2" max="2" width="25" customWidth="1"/>
    <col min="6" max="6" width="12.33203125" customWidth="1"/>
    <col min="7" max="7" width="22.109375" customWidth="1"/>
    <col min="8" max="8" width="17.88671875" customWidth="1"/>
    <col min="9" max="10" width="25.88671875" customWidth="1"/>
    <col min="11" max="11" width="23.33203125" customWidth="1"/>
    <col min="12" max="12" width="28.88671875" customWidth="1"/>
    <col min="13" max="13" width="31.109375" customWidth="1"/>
  </cols>
  <sheetData>
    <row r="1" spans="1:10" ht="21" x14ac:dyDescent="0.4">
      <c r="A1" s="179" t="s">
        <v>25</v>
      </c>
      <c r="B1" s="179"/>
      <c r="C1" s="179"/>
      <c r="D1" s="179"/>
      <c r="E1" s="179"/>
      <c r="F1" s="179"/>
      <c r="G1" s="179"/>
      <c r="H1" s="8"/>
      <c r="I1" s="178" t="s">
        <v>78</v>
      </c>
      <c r="J1" s="178"/>
    </row>
    <row r="4" spans="1:10" ht="15" customHeight="1" x14ac:dyDescent="0.3">
      <c r="A4" s="180" t="s">
        <v>28</v>
      </c>
      <c r="B4" s="180"/>
      <c r="C4" s="180"/>
      <c r="D4" s="180"/>
      <c r="E4" s="180"/>
      <c r="F4" s="180"/>
      <c r="G4" s="180"/>
      <c r="H4" s="180"/>
      <c r="I4" s="180"/>
      <c r="J4" s="180"/>
    </row>
    <row r="5" spans="1:10" x14ac:dyDescent="0.3">
      <c r="A5" s="180"/>
      <c r="B5" s="180"/>
      <c r="C5" s="180"/>
      <c r="D5" s="180"/>
      <c r="E5" s="180"/>
      <c r="F5" s="180"/>
      <c r="G5" s="180"/>
      <c r="H5" s="180"/>
      <c r="I5" s="180"/>
      <c r="J5" s="180"/>
    </row>
    <row r="6" spans="1:10" x14ac:dyDescent="0.3">
      <c r="A6" s="180"/>
      <c r="B6" s="180"/>
      <c r="C6" s="180"/>
      <c r="D6" s="180"/>
      <c r="E6" s="180"/>
      <c r="F6" s="180"/>
      <c r="G6" s="180"/>
      <c r="H6" s="180"/>
      <c r="I6" s="180"/>
      <c r="J6" s="180"/>
    </row>
    <row r="8" spans="1:10" ht="19.5" customHeight="1" x14ac:dyDescent="0.35">
      <c r="A8" s="190" t="s">
        <v>23</v>
      </c>
      <c r="B8" s="191"/>
      <c r="C8" s="191"/>
      <c r="D8" s="191"/>
      <c r="E8" s="191"/>
      <c r="F8" s="191"/>
      <c r="G8" s="191"/>
      <c r="H8" s="191"/>
      <c r="I8" s="191"/>
      <c r="J8" s="191"/>
    </row>
    <row r="9" spans="1:10" ht="19.5" customHeight="1" x14ac:dyDescent="0.3">
      <c r="A9" s="131" t="s">
        <v>12</v>
      </c>
      <c r="B9" s="132"/>
      <c r="C9" s="135" t="str">
        <f>IF(Totaalblad!C6=0," ",Totaalblad!C6)</f>
        <v xml:space="preserve"> </v>
      </c>
      <c r="D9" s="136"/>
      <c r="E9" s="136"/>
      <c r="F9" s="136"/>
      <c r="G9" s="136"/>
      <c r="H9" s="136"/>
      <c r="I9" s="136"/>
      <c r="J9" s="137"/>
    </row>
    <row r="10" spans="1:10" ht="19.5" customHeight="1" x14ac:dyDescent="0.3">
      <c r="A10" s="133" t="s">
        <v>10</v>
      </c>
      <c r="B10" s="134"/>
      <c r="C10" s="135" t="str">
        <f>IF(Totaalblad!C7=0," ",Totaalblad!C7)</f>
        <v xml:space="preserve"> </v>
      </c>
      <c r="D10" s="136"/>
      <c r="E10" s="136"/>
      <c r="F10" s="136"/>
      <c r="G10" s="136"/>
      <c r="H10" s="136"/>
      <c r="I10" s="136"/>
      <c r="J10" s="137"/>
    </row>
    <row r="11" spans="1:10" ht="19.5" customHeight="1" x14ac:dyDescent="0.3">
      <c r="A11" s="192" t="s">
        <v>9</v>
      </c>
      <c r="B11" s="193"/>
      <c r="C11" s="135" t="str">
        <f>IF(Totaalblad!C8=0," ",Totaalblad!C8)</f>
        <v xml:space="preserve"> </v>
      </c>
      <c r="D11" s="136"/>
      <c r="E11" s="136"/>
      <c r="F11" s="136"/>
      <c r="G11" s="136"/>
      <c r="H11" s="136"/>
      <c r="I11" s="136"/>
      <c r="J11" s="137"/>
    </row>
    <row r="12" spans="1:10" ht="17.25" customHeight="1" x14ac:dyDescent="0.3">
      <c r="A12" s="194" t="s">
        <v>26</v>
      </c>
      <c r="B12" s="195"/>
      <c r="C12" s="135" t="str">
        <f>IF(Totaalblad!C9=0," ",Totaalblad!C9)</f>
        <v xml:space="preserve"> </v>
      </c>
      <c r="D12" s="136"/>
      <c r="E12" s="136"/>
      <c r="F12" s="136"/>
      <c r="G12" s="136"/>
      <c r="H12" s="136"/>
      <c r="I12" s="136"/>
      <c r="J12" s="137"/>
    </row>
    <row r="13" spans="1:10" x14ac:dyDescent="0.3">
      <c r="A13" s="131" t="s">
        <v>8</v>
      </c>
      <c r="B13" s="132"/>
      <c r="C13" s="135" t="str">
        <f>IF(Totaalblad!C10=0," ",Totaalblad!C10)</f>
        <v xml:space="preserve"> </v>
      </c>
      <c r="D13" s="136"/>
      <c r="E13" s="136"/>
      <c r="F13" s="136"/>
      <c r="G13" s="136"/>
      <c r="H13" s="136"/>
      <c r="I13" s="136"/>
      <c r="J13" s="137"/>
    </row>
    <row r="14" spans="1:10" ht="19.5" customHeight="1" x14ac:dyDescent="0.3">
      <c r="A14" s="133" t="s">
        <v>7</v>
      </c>
      <c r="B14" s="134"/>
      <c r="C14" s="135" t="str">
        <f>IF(Totaalblad!C11=0," ",Totaalblad!C11)</f>
        <v xml:space="preserve"> </v>
      </c>
      <c r="D14" s="136"/>
      <c r="E14" s="136"/>
      <c r="F14" s="136"/>
      <c r="G14" s="136"/>
      <c r="H14" s="136"/>
      <c r="I14" s="136"/>
      <c r="J14" s="137"/>
    </row>
    <row r="17" spans="1:10" ht="18" x14ac:dyDescent="0.35">
      <c r="A17" s="152" t="s">
        <v>82</v>
      </c>
      <c r="B17" s="152"/>
      <c r="C17" s="152"/>
      <c r="D17" s="152"/>
      <c r="E17" s="152"/>
      <c r="F17" s="152"/>
      <c r="G17" s="152"/>
      <c r="H17" s="152"/>
      <c r="I17" s="152"/>
      <c r="J17" s="152"/>
    </row>
    <row r="18" spans="1:10" ht="18" x14ac:dyDescent="0.35">
      <c r="A18" s="17"/>
      <c r="B18" s="17"/>
      <c r="C18" s="17"/>
      <c r="D18" s="17"/>
      <c r="E18" s="17"/>
      <c r="F18" s="17"/>
      <c r="G18" s="17"/>
      <c r="H18" s="17"/>
      <c r="I18" s="17"/>
      <c r="J18" s="17"/>
    </row>
    <row r="19" spans="1:10" ht="36.6" customHeight="1" x14ac:dyDescent="0.3">
      <c r="A19" s="18"/>
      <c r="B19" s="148" t="s">
        <v>37</v>
      </c>
      <c r="C19" s="149"/>
      <c r="D19" s="149"/>
      <c r="E19" s="149"/>
      <c r="F19" s="41" t="s">
        <v>0</v>
      </c>
      <c r="G19" s="41" t="s">
        <v>72</v>
      </c>
      <c r="H19" s="41" t="s">
        <v>71</v>
      </c>
      <c r="I19" s="61" t="s">
        <v>73</v>
      </c>
      <c r="J19" s="41" t="s">
        <v>83</v>
      </c>
    </row>
    <row r="20" spans="1:10" ht="25.5" customHeight="1" x14ac:dyDescent="0.3">
      <c r="A20" s="18"/>
      <c r="B20" s="31" t="s">
        <v>69</v>
      </c>
      <c r="C20" s="32"/>
      <c r="D20" s="32"/>
      <c r="E20" s="85"/>
      <c r="F20" s="73"/>
      <c r="G20" s="74"/>
      <c r="H20" s="73"/>
      <c r="I20" s="74"/>
      <c r="J20" s="74"/>
    </row>
    <row r="21" spans="1:10" ht="20.25" customHeight="1" x14ac:dyDescent="0.3">
      <c r="A21" s="9"/>
      <c r="B21" s="58" t="s">
        <v>87</v>
      </c>
      <c r="C21" s="59"/>
      <c r="D21" s="59"/>
      <c r="E21" s="60"/>
      <c r="F21" s="75" t="s">
        <v>38</v>
      </c>
      <c r="G21" s="87">
        <v>8995.2000000000007</v>
      </c>
      <c r="H21" s="87">
        <v>749.6</v>
      </c>
      <c r="I21" s="48"/>
      <c r="J21" s="37">
        <f>+H21*I21</f>
        <v>0</v>
      </c>
    </row>
    <row r="22" spans="1:10" ht="20.25" customHeight="1" x14ac:dyDescent="0.3">
      <c r="A22" s="9"/>
      <c r="B22" s="70" t="s">
        <v>86</v>
      </c>
      <c r="C22" s="71"/>
      <c r="D22" s="71"/>
      <c r="E22" s="71"/>
      <c r="F22" s="42" t="s">
        <v>38</v>
      </c>
      <c r="G22" s="86">
        <v>9421.56</v>
      </c>
      <c r="H22" s="86">
        <v>785.13</v>
      </c>
      <c r="I22" s="72"/>
      <c r="J22" s="34">
        <f>+H22*I22</f>
        <v>0</v>
      </c>
    </row>
    <row r="23" spans="1:10" ht="20.25" customHeight="1" x14ac:dyDescent="0.3">
      <c r="A23" s="9"/>
      <c r="B23" s="58" t="s">
        <v>40</v>
      </c>
      <c r="C23" s="59"/>
      <c r="D23" s="59"/>
      <c r="E23" s="60"/>
      <c r="F23" s="43" t="s">
        <v>41</v>
      </c>
      <c r="G23" s="86">
        <v>785.13</v>
      </c>
      <c r="H23" s="86">
        <f>+G23</f>
        <v>785.13</v>
      </c>
      <c r="I23" s="49"/>
      <c r="J23" s="37">
        <f>+H23*I23</f>
        <v>0</v>
      </c>
    </row>
    <row r="24" spans="1:10" ht="20.25" customHeight="1" x14ac:dyDescent="0.3">
      <c r="A24" s="18"/>
      <c r="B24" s="82" t="s">
        <v>70</v>
      </c>
      <c r="C24" s="28"/>
      <c r="D24" s="28"/>
      <c r="E24" s="80"/>
      <c r="F24" s="81"/>
      <c r="G24" s="29"/>
      <c r="H24" s="65"/>
      <c r="I24" s="66"/>
      <c r="J24" s="30"/>
    </row>
    <row r="25" spans="1:10" ht="20.25" customHeight="1" x14ac:dyDescent="0.3">
      <c r="A25" s="9"/>
      <c r="B25" s="58" t="s">
        <v>87</v>
      </c>
      <c r="C25" s="59"/>
      <c r="D25" s="59"/>
      <c r="E25" s="60"/>
      <c r="F25" s="75" t="s">
        <v>38</v>
      </c>
      <c r="G25" s="38"/>
      <c r="H25" s="63">
        <f>+G25/12</f>
        <v>0</v>
      </c>
      <c r="I25" s="38"/>
      <c r="J25" s="34">
        <f>+H25*I25</f>
        <v>0</v>
      </c>
    </row>
    <row r="26" spans="1:10" ht="20.25" customHeight="1" x14ac:dyDescent="0.3">
      <c r="A26" s="9"/>
      <c r="B26" s="70" t="s">
        <v>86</v>
      </c>
      <c r="C26" s="71"/>
      <c r="D26" s="71"/>
      <c r="E26" s="71"/>
      <c r="F26" s="42" t="s">
        <v>38</v>
      </c>
      <c r="G26" s="38"/>
      <c r="H26" s="64">
        <f>+G26/12</f>
        <v>0</v>
      </c>
      <c r="I26" s="72"/>
      <c r="J26" s="34">
        <f>+H26*I26</f>
        <v>0</v>
      </c>
    </row>
    <row r="27" spans="1:10" ht="20.25" customHeight="1" x14ac:dyDescent="0.3">
      <c r="A27" s="9"/>
      <c r="B27" s="58" t="s">
        <v>40</v>
      </c>
      <c r="C27" s="59"/>
      <c r="D27" s="59"/>
      <c r="E27" s="60"/>
      <c r="F27" s="43" t="s">
        <v>41</v>
      </c>
      <c r="G27" s="38"/>
      <c r="H27" s="67">
        <f>+G27</f>
        <v>0</v>
      </c>
      <c r="I27" s="38"/>
      <c r="J27" s="34">
        <f>+H27*I27</f>
        <v>0</v>
      </c>
    </row>
    <row r="28" spans="1:10" ht="20.25" customHeight="1" x14ac:dyDescent="0.3">
      <c r="A28" s="9"/>
      <c r="B28" s="150" t="s">
        <v>3</v>
      </c>
      <c r="C28" s="151"/>
      <c r="D28" s="151"/>
      <c r="E28" s="151"/>
      <c r="F28" s="11"/>
      <c r="G28" s="76"/>
      <c r="H28" s="15"/>
      <c r="I28" s="77"/>
      <c r="J28" s="78">
        <f>SUM(J21,J22,J23,J25,J26,J27)</f>
        <v>0</v>
      </c>
    </row>
    <row r="30" spans="1:10" ht="34.950000000000003" customHeight="1" x14ac:dyDescent="0.3">
      <c r="A30" s="18"/>
      <c r="B30" s="153" t="s">
        <v>44</v>
      </c>
      <c r="C30" s="154"/>
      <c r="D30" s="154"/>
      <c r="E30" s="154"/>
      <c r="F30" s="39" t="s">
        <v>0</v>
      </c>
      <c r="G30" s="39" t="s">
        <v>72</v>
      </c>
      <c r="H30" s="39" t="s">
        <v>71</v>
      </c>
      <c r="I30" s="62" t="s">
        <v>73</v>
      </c>
      <c r="J30" s="41" t="s">
        <v>83</v>
      </c>
    </row>
    <row r="31" spans="1:10" ht="20.25" customHeight="1" x14ac:dyDescent="0.3">
      <c r="A31" s="9"/>
      <c r="B31" s="58" t="s">
        <v>88</v>
      </c>
      <c r="C31" s="59"/>
      <c r="D31" s="59"/>
      <c r="E31" s="60"/>
      <c r="F31" s="42" t="s">
        <v>45</v>
      </c>
      <c r="G31" s="36"/>
      <c r="H31" s="63">
        <f>+G31/12</f>
        <v>0</v>
      </c>
      <c r="I31" s="50"/>
      <c r="J31" s="33">
        <f>+H31*I31</f>
        <v>0</v>
      </c>
    </row>
    <row r="32" spans="1:10" ht="20.25" customHeight="1" x14ac:dyDescent="0.3">
      <c r="A32" s="9"/>
      <c r="B32" s="58" t="s">
        <v>89</v>
      </c>
      <c r="C32" s="59"/>
      <c r="D32" s="59"/>
      <c r="E32" s="60"/>
      <c r="F32" s="42" t="s">
        <v>45</v>
      </c>
      <c r="G32" s="36"/>
      <c r="H32" s="63">
        <f>+G32/12</f>
        <v>0</v>
      </c>
      <c r="I32" s="50"/>
      <c r="J32" s="33">
        <f>+H32*I32</f>
        <v>0</v>
      </c>
    </row>
    <row r="33" spans="1:11" ht="20.25" customHeight="1" x14ac:dyDescent="0.3">
      <c r="A33" s="9"/>
      <c r="B33" s="58" t="s">
        <v>90</v>
      </c>
      <c r="C33" s="59"/>
      <c r="D33" s="59"/>
      <c r="E33" s="60"/>
      <c r="F33" s="43" t="s">
        <v>46</v>
      </c>
      <c r="G33" s="36"/>
      <c r="H33" s="67">
        <f>+G33</f>
        <v>0</v>
      </c>
      <c r="I33" s="51"/>
      <c r="J33" s="33">
        <f t="shared" ref="J33" si="0">+H33*I33</f>
        <v>0</v>
      </c>
    </row>
    <row r="34" spans="1:11" ht="20.25" customHeight="1" x14ac:dyDescent="0.3">
      <c r="A34" s="9"/>
      <c r="B34" s="150" t="s">
        <v>3</v>
      </c>
      <c r="C34" s="151"/>
      <c r="D34" s="151"/>
      <c r="E34" s="151"/>
      <c r="F34" s="76"/>
      <c r="G34" s="76"/>
      <c r="H34" s="15"/>
      <c r="I34" s="77"/>
      <c r="J34" s="78">
        <f>+J31+J32+J33</f>
        <v>0</v>
      </c>
    </row>
    <row r="36" spans="1:11" ht="35.4" customHeight="1" x14ac:dyDescent="0.3">
      <c r="A36" s="18"/>
      <c r="B36" s="148" t="s">
        <v>47</v>
      </c>
      <c r="C36" s="149"/>
      <c r="D36" s="149"/>
      <c r="E36" s="149"/>
      <c r="F36" s="41" t="s">
        <v>0</v>
      </c>
      <c r="G36" s="39" t="s">
        <v>72</v>
      </c>
      <c r="H36" s="39" t="s">
        <v>71</v>
      </c>
      <c r="I36" s="61" t="s">
        <v>73</v>
      </c>
      <c r="J36" s="40" t="s">
        <v>83</v>
      </c>
      <c r="K36" s="84"/>
    </row>
    <row r="37" spans="1:11" ht="20.25" customHeight="1" x14ac:dyDescent="0.3">
      <c r="A37" s="9"/>
      <c r="B37" s="58" t="s">
        <v>91</v>
      </c>
      <c r="C37" s="59"/>
      <c r="D37" s="59"/>
      <c r="E37" s="60"/>
      <c r="F37" s="42" t="s">
        <v>48</v>
      </c>
      <c r="G37" s="88">
        <v>3285.44</v>
      </c>
      <c r="H37" s="86">
        <f>+G37/8</f>
        <v>410.68</v>
      </c>
      <c r="I37" s="48"/>
      <c r="J37" s="37">
        <f>+I37*H37</f>
        <v>0</v>
      </c>
    </row>
    <row r="38" spans="1:11" ht="20.25" customHeight="1" x14ac:dyDescent="0.3">
      <c r="A38" s="9"/>
      <c r="B38" s="58" t="s">
        <v>92</v>
      </c>
      <c r="C38" s="59"/>
      <c r="D38" s="59"/>
      <c r="E38" s="60"/>
      <c r="F38" s="42" t="s">
        <v>48</v>
      </c>
      <c r="G38" s="88">
        <v>3441.2</v>
      </c>
      <c r="H38" s="86">
        <f>+G38/8</f>
        <v>430.15</v>
      </c>
      <c r="I38" s="48"/>
      <c r="J38" s="37">
        <f>+I38*H38</f>
        <v>0</v>
      </c>
    </row>
    <row r="39" spans="1:11" ht="20.25" customHeight="1" x14ac:dyDescent="0.3">
      <c r="A39" s="9"/>
      <c r="B39" s="58" t="s">
        <v>49</v>
      </c>
      <c r="C39" s="59"/>
      <c r="D39" s="59"/>
      <c r="E39" s="60"/>
      <c r="F39" s="43" t="s">
        <v>50</v>
      </c>
      <c r="G39" s="89">
        <v>430.15</v>
      </c>
      <c r="H39" s="87">
        <f>+G39</f>
        <v>430.15</v>
      </c>
      <c r="I39" s="49"/>
      <c r="J39" s="37">
        <f>+I39*H39</f>
        <v>0</v>
      </c>
    </row>
    <row r="40" spans="1:11" ht="20.25" customHeight="1" x14ac:dyDescent="0.3">
      <c r="A40" s="9"/>
      <c r="B40" s="150" t="s">
        <v>3</v>
      </c>
      <c r="C40" s="151"/>
      <c r="D40" s="151"/>
      <c r="E40" s="155"/>
      <c r="F40" s="12"/>
      <c r="G40" s="76"/>
      <c r="H40" s="15"/>
      <c r="I40" s="77"/>
      <c r="J40" s="79">
        <f>SUM(J37:J39)</f>
        <v>0</v>
      </c>
    </row>
    <row r="42" spans="1:11" ht="35.4" customHeight="1" x14ac:dyDescent="0.3">
      <c r="A42" s="18"/>
      <c r="B42" s="148" t="s">
        <v>51</v>
      </c>
      <c r="C42" s="149"/>
      <c r="D42" s="149"/>
      <c r="E42" s="149"/>
      <c r="F42" s="41" t="s">
        <v>0</v>
      </c>
      <c r="G42" s="41" t="s">
        <v>72</v>
      </c>
      <c r="H42" s="41" t="s">
        <v>71</v>
      </c>
      <c r="I42" s="61" t="s">
        <v>73</v>
      </c>
      <c r="J42" s="40" t="s">
        <v>83</v>
      </c>
      <c r="K42" s="84"/>
    </row>
    <row r="43" spans="1:11" ht="20.25" customHeight="1" x14ac:dyDescent="0.3">
      <c r="A43" s="9"/>
      <c r="B43" s="58" t="s">
        <v>52</v>
      </c>
      <c r="C43" s="59"/>
      <c r="D43" s="59"/>
      <c r="E43" s="60"/>
      <c r="F43" s="42" t="s">
        <v>53</v>
      </c>
      <c r="G43" s="88">
        <v>6320.64</v>
      </c>
      <c r="H43" s="86">
        <v>526.72</v>
      </c>
      <c r="I43" s="49"/>
      <c r="J43" s="37">
        <f>+H43*I43</f>
        <v>0</v>
      </c>
    </row>
    <row r="44" spans="1:11" ht="20.25" customHeight="1" x14ac:dyDescent="0.3">
      <c r="A44" s="9"/>
      <c r="B44" s="156" t="s">
        <v>3</v>
      </c>
      <c r="C44" s="157"/>
      <c r="D44" s="157"/>
      <c r="E44" s="157"/>
      <c r="F44" s="11"/>
      <c r="G44" s="76"/>
      <c r="H44" s="15"/>
      <c r="I44" s="77"/>
      <c r="J44" s="79">
        <f>SUM(J43:J43)</f>
        <v>0</v>
      </c>
    </row>
    <row r="46" spans="1:11" ht="35.4" customHeight="1" x14ac:dyDescent="0.3">
      <c r="A46" s="18"/>
      <c r="B46" s="158" t="s">
        <v>54</v>
      </c>
      <c r="C46" s="158"/>
      <c r="D46" s="158"/>
      <c r="E46" s="158"/>
      <c r="F46" s="41" t="s">
        <v>0</v>
      </c>
      <c r="G46" s="61" t="s">
        <v>72</v>
      </c>
      <c r="H46" s="61" t="s">
        <v>71</v>
      </c>
      <c r="I46" s="61" t="s">
        <v>93</v>
      </c>
      <c r="J46" s="61" t="s">
        <v>83</v>
      </c>
    </row>
    <row r="47" spans="1:11" ht="20.25" customHeight="1" x14ac:dyDescent="0.3">
      <c r="A47" s="9"/>
      <c r="B47" s="58" t="s">
        <v>56</v>
      </c>
      <c r="C47" s="59"/>
      <c r="D47" s="59"/>
      <c r="E47" s="60"/>
      <c r="F47" s="42" t="s">
        <v>55</v>
      </c>
      <c r="G47" s="88">
        <v>6836.88</v>
      </c>
      <c r="H47" s="90">
        <f>+G47/12</f>
        <v>569.74</v>
      </c>
      <c r="I47" s="69"/>
      <c r="J47" s="37">
        <f>H47*I47</f>
        <v>0</v>
      </c>
    </row>
    <row r="48" spans="1:11" ht="20.25" customHeight="1" x14ac:dyDescent="0.3">
      <c r="A48" s="9"/>
      <c r="B48" s="156" t="s">
        <v>3</v>
      </c>
      <c r="C48" s="157"/>
      <c r="D48" s="157"/>
      <c r="E48" s="157"/>
      <c r="F48" s="11"/>
      <c r="G48" s="76"/>
      <c r="H48" s="15"/>
      <c r="I48" s="15"/>
      <c r="J48" s="79">
        <f>J47</f>
        <v>0</v>
      </c>
    </row>
    <row r="50" spans="1:11" ht="35.4" customHeight="1" x14ac:dyDescent="0.3">
      <c r="A50" s="18"/>
      <c r="B50" s="158" t="s">
        <v>57</v>
      </c>
      <c r="C50" s="158"/>
      <c r="D50" s="158"/>
      <c r="E50" s="158"/>
      <c r="F50" s="41" t="s">
        <v>0</v>
      </c>
      <c r="G50" s="41" t="s">
        <v>72</v>
      </c>
      <c r="H50" s="41" t="s">
        <v>71</v>
      </c>
      <c r="I50" s="61" t="s">
        <v>73</v>
      </c>
      <c r="J50" s="40" t="s">
        <v>83</v>
      </c>
      <c r="K50" s="84"/>
    </row>
    <row r="51" spans="1:11" ht="20.25" customHeight="1" x14ac:dyDescent="0.3">
      <c r="A51" s="9"/>
      <c r="B51" s="58" t="s">
        <v>58</v>
      </c>
      <c r="C51" s="59"/>
      <c r="D51" s="59"/>
      <c r="E51" s="60"/>
      <c r="F51" s="10" t="s">
        <v>59</v>
      </c>
      <c r="G51" s="91">
        <v>3742.44</v>
      </c>
      <c r="H51" s="90">
        <f>+G51/12</f>
        <v>311.87</v>
      </c>
      <c r="I51" s="52"/>
      <c r="J51" s="37">
        <f>+H51*I51</f>
        <v>0</v>
      </c>
      <c r="K51" s="68"/>
    </row>
    <row r="52" spans="1:11" ht="20.25" customHeight="1" x14ac:dyDescent="0.3">
      <c r="A52" s="9"/>
      <c r="B52" s="156" t="s">
        <v>3</v>
      </c>
      <c r="C52" s="157"/>
      <c r="D52" s="157"/>
      <c r="E52" s="157"/>
      <c r="F52" s="11"/>
      <c r="G52" s="76"/>
      <c r="H52" s="15"/>
      <c r="I52" s="77"/>
      <c r="J52" s="79">
        <f>SUM(J51:J51)</f>
        <v>0</v>
      </c>
    </row>
    <row r="54" spans="1:11" ht="35.4" customHeight="1" x14ac:dyDescent="0.3">
      <c r="A54" s="18"/>
      <c r="B54" s="196" t="s">
        <v>60</v>
      </c>
      <c r="C54" s="196"/>
      <c r="D54" s="196"/>
      <c r="E54" s="148"/>
      <c r="F54" s="83" t="s">
        <v>0</v>
      </c>
      <c r="G54" s="41" t="s">
        <v>6</v>
      </c>
      <c r="H54" s="22" t="s">
        <v>5</v>
      </c>
      <c r="I54" s="41" t="s">
        <v>4</v>
      </c>
      <c r="J54" s="57" t="s">
        <v>84</v>
      </c>
      <c r="K54" s="84"/>
    </row>
    <row r="55" spans="1:11" ht="20.25" customHeight="1" x14ac:dyDescent="0.3">
      <c r="A55" s="9"/>
      <c r="B55" s="58" t="s">
        <v>61</v>
      </c>
      <c r="C55" s="59"/>
      <c r="D55" s="59"/>
      <c r="E55" s="60"/>
      <c r="F55" s="10" t="s">
        <v>64</v>
      </c>
      <c r="G55" s="16" t="s">
        <v>42</v>
      </c>
      <c r="H55" s="14"/>
      <c r="I55" s="92">
        <v>96.11</v>
      </c>
      <c r="J55" s="33">
        <f>$H55*$I55</f>
        <v>0</v>
      </c>
    </row>
    <row r="56" spans="1:11" ht="20.25" customHeight="1" x14ac:dyDescent="0.3">
      <c r="A56" s="9"/>
      <c r="B56" s="58" t="s">
        <v>62</v>
      </c>
      <c r="C56" s="59"/>
      <c r="D56" s="59"/>
      <c r="E56" s="60"/>
      <c r="F56" s="10" t="s">
        <v>65</v>
      </c>
      <c r="G56" s="16" t="s">
        <v>42</v>
      </c>
      <c r="H56" s="14"/>
      <c r="I56" s="92">
        <v>133.43</v>
      </c>
      <c r="J56" s="33">
        <f t="shared" ref="J56:J57" si="1">$H56*$I56</f>
        <v>0</v>
      </c>
    </row>
    <row r="57" spans="1:11" ht="20.25" customHeight="1" x14ac:dyDescent="0.3">
      <c r="A57" s="9"/>
      <c r="B57" s="58" t="s">
        <v>63</v>
      </c>
      <c r="C57" s="59"/>
      <c r="D57" s="59"/>
      <c r="E57" s="60"/>
      <c r="F57" s="10" t="s">
        <v>66</v>
      </c>
      <c r="G57" s="16" t="s">
        <v>42</v>
      </c>
      <c r="H57" s="14"/>
      <c r="I57" s="92">
        <v>157.94999999999999</v>
      </c>
      <c r="J57" s="33">
        <f t="shared" si="1"/>
        <v>0</v>
      </c>
    </row>
    <row r="58" spans="1:11" ht="20.25" customHeight="1" x14ac:dyDescent="0.3">
      <c r="A58" s="9"/>
      <c r="B58" s="156" t="s">
        <v>3</v>
      </c>
      <c r="C58" s="157"/>
      <c r="D58" s="157"/>
      <c r="E58" s="157"/>
      <c r="F58" s="11"/>
      <c r="G58" s="76"/>
      <c r="H58" s="15">
        <f>SUM(H55:H55)</f>
        <v>0</v>
      </c>
      <c r="I58" s="77"/>
      <c r="J58" s="79">
        <f>SUM(J55:J57)</f>
        <v>0</v>
      </c>
    </row>
    <row r="59" spans="1:11" ht="20.25" customHeight="1" x14ac:dyDescent="0.3">
      <c r="B59" s="23"/>
      <c r="C59" s="23"/>
      <c r="D59" s="23"/>
      <c r="E59" s="23"/>
      <c r="F59" s="24"/>
      <c r="G59" s="24"/>
      <c r="H59" s="25"/>
      <c r="I59" s="26"/>
      <c r="J59" s="27"/>
    </row>
    <row r="60" spans="1:11" ht="35.4" customHeight="1" x14ac:dyDescent="0.3">
      <c r="A60" s="18"/>
      <c r="B60" s="158" t="s">
        <v>67</v>
      </c>
      <c r="C60" s="158"/>
      <c r="D60" s="158"/>
      <c r="E60" s="158"/>
      <c r="F60" s="40" t="s">
        <v>0</v>
      </c>
      <c r="G60" s="41" t="s">
        <v>6</v>
      </c>
      <c r="H60" s="22" t="s">
        <v>5</v>
      </c>
      <c r="I60" s="40" t="s">
        <v>4</v>
      </c>
      <c r="J60" s="40" t="s">
        <v>84</v>
      </c>
      <c r="K60" s="84"/>
    </row>
    <row r="61" spans="1:11" ht="20.25" customHeight="1" x14ac:dyDescent="0.3">
      <c r="A61" s="9"/>
      <c r="B61" s="58" t="s">
        <v>27</v>
      </c>
      <c r="C61" s="59"/>
      <c r="D61" s="59"/>
      <c r="E61" s="60"/>
      <c r="F61" s="10" t="s">
        <v>68</v>
      </c>
      <c r="G61" s="16" t="s">
        <v>43</v>
      </c>
      <c r="H61" s="14"/>
      <c r="I61" s="92">
        <v>168.88</v>
      </c>
      <c r="J61" s="33">
        <f>$H61*$I61</f>
        <v>0</v>
      </c>
    </row>
    <row r="62" spans="1:11" ht="20.25" customHeight="1" x14ac:dyDescent="0.3">
      <c r="A62" s="9"/>
      <c r="B62" s="156" t="s">
        <v>3</v>
      </c>
      <c r="C62" s="157"/>
      <c r="D62" s="157"/>
      <c r="E62" s="157"/>
      <c r="F62" s="11"/>
      <c r="G62" s="76"/>
      <c r="H62" s="15">
        <f>SUM(H61:H61)</f>
        <v>0</v>
      </c>
      <c r="I62" s="77"/>
      <c r="J62" s="79">
        <f>SUM(J61:J61)</f>
        <v>0</v>
      </c>
    </row>
    <row r="64" spans="1:11" ht="15.6" x14ac:dyDescent="0.3">
      <c r="A64" s="18"/>
      <c r="B64" s="197" t="s">
        <v>33</v>
      </c>
      <c r="C64" s="197"/>
      <c r="D64" s="197"/>
      <c r="E64" s="197"/>
      <c r="F64" s="41" t="s">
        <v>0</v>
      </c>
      <c r="G64" s="40" t="s">
        <v>6</v>
      </c>
      <c r="H64" s="40" t="s">
        <v>5</v>
      </c>
      <c r="I64" s="41" t="s">
        <v>4</v>
      </c>
      <c r="J64" s="22" t="s">
        <v>84</v>
      </c>
      <c r="K64" s="84"/>
    </row>
    <row r="65" spans="1:10" ht="15.6" x14ac:dyDescent="0.3">
      <c r="A65" s="9"/>
      <c r="B65" s="198" t="s">
        <v>34</v>
      </c>
      <c r="C65" s="199"/>
      <c r="D65" s="199"/>
      <c r="E65" s="200"/>
      <c r="F65" s="7"/>
      <c r="G65" s="7"/>
      <c r="H65" s="14"/>
      <c r="I65" s="36"/>
      <c r="J65" s="33">
        <f t="shared" ref="J65:J72" si="2">$H65*$I65</f>
        <v>0</v>
      </c>
    </row>
    <row r="66" spans="1:10" ht="15.6" x14ac:dyDescent="0.3">
      <c r="A66" s="9"/>
      <c r="B66" s="198" t="s">
        <v>34</v>
      </c>
      <c r="C66" s="199"/>
      <c r="D66" s="199"/>
      <c r="E66" s="200"/>
      <c r="F66" s="7"/>
      <c r="G66" s="7"/>
      <c r="H66" s="14"/>
      <c r="I66" s="36"/>
      <c r="J66" s="33">
        <f t="shared" si="2"/>
        <v>0</v>
      </c>
    </row>
    <row r="67" spans="1:10" ht="15.6" x14ac:dyDescent="0.3">
      <c r="A67" s="9"/>
      <c r="B67" s="198" t="s">
        <v>34</v>
      </c>
      <c r="C67" s="199"/>
      <c r="D67" s="199"/>
      <c r="E67" s="200"/>
      <c r="F67" s="7"/>
      <c r="G67" s="7"/>
      <c r="H67" s="14"/>
      <c r="I67" s="36"/>
      <c r="J67" s="33">
        <f t="shared" si="2"/>
        <v>0</v>
      </c>
    </row>
    <row r="68" spans="1:10" ht="15.6" x14ac:dyDescent="0.3">
      <c r="A68" s="9"/>
      <c r="B68" s="198" t="s">
        <v>34</v>
      </c>
      <c r="C68" s="199"/>
      <c r="D68" s="199"/>
      <c r="E68" s="200"/>
      <c r="F68" s="7"/>
      <c r="G68" s="7"/>
      <c r="H68" s="14"/>
      <c r="I68" s="36"/>
      <c r="J68" s="33">
        <f t="shared" si="2"/>
        <v>0</v>
      </c>
    </row>
    <row r="69" spans="1:10" ht="15.6" x14ac:dyDescent="0.3">
      <c r="A69" s="9"/>
      <c r="B69" s="198" t="s">
        <v>34</v>
      </c>
      <c r="C69" s="199"/>
      <c r="D69" s="199"/>
      <c r="E69" s="200"/>
      <c r="F69" s="7"/>
      <c r="G69" s="7"/>
      <c r="H69" s="14"/>
      <c r="I69" s="36"/>
      <c r="J69" s="33">
        <f t="shared" si="2"/>
        <v>0</v>
      </c>
    </row>
    <row r="70" spans="1:10" ht="15.6" x14ac:dyDescent="0.3">
      <c r="A70" s="9"/>
      <c r="B70" s="198" t="s">
        <v>34</v>
      </c>
      <c r="C70" s="199"/>
      <c r="D70" s="199"/>
      <c r="E70" s="200"/>
      <c r="F70" s="7"/>
      <c r="G70" s="7"/>
      <c r="H70" s="14"/>
      <c r="I70" s="36"/>
      <c r="J70" s="33">
        <f t="shared" si="2"/>
        <v>0</v>
      </c>
    </row>
    <row r="71" spans="1:10" ht="15.6" x14ac:dyDescent="0.3">
      <c r="A71" s="9"/>
      <c r="B71" s="198" t="s">
        <v>34</v>
      </c>
      <c r="C71" s="199"/>
      <c r="D71" s="199"/>
      <c r="E71" s="200"/>
      <c r="F71" s="7"/>
      <c r="G71" s="7"/>
      <c r="H71" s="14"/>
      <c r="I71" s="36"/>
      <c r="J71" s="33">
        <f t="shared" si="2"/>
        <v>0</v>
      </c>
    </row>
    <row r="72" spans="1:10" ht="15.6" x14ac:dyDescent="0.3">
      <c r="A72" s="9"/>
      <c r="B72" s="198" t="s">
        <v>34</v>
      </c>
      <c r="C72" s="199"/>
      <c r="D72" s="199"/>
      <c r="E72" s="200"/>
      <c r="F72" s="7"/>
      <c r="G72" s="7"/>
      <c r="H72" s="14"/>
      <c r="I72" s="36"/>
      <c r="J72" s="33">
        <f t="shared" si="2"/>
        <v>0</v>
      </c>
    </row>
    <row r="73" spans="1:10" ht="15.6" x14ac:dyDescent="0.3">
      <c r="A73" s="9"/>
      <c r="B73" s="150" t="s">
        <v>3</v>
      </c>
      <c r="C73" s="151"/>
      <c r="D73" s="151"/>
      <c r="E73" s="151"/>
      <c r="F73" s="11"/>
      <c r="G73" s="76"/>
      <c r="H73" s="15">
        <v>0</v>
      </c>
      <c r="I73" s="76"/>
      <c r="J73" s="35">
        <f>SUM(J65:J72)</f>
        <v>0</v>
      </c>
    </row>
    <row r="75" spans="1:10" ht="21" x14ac:dyDescent="0.35">
      <c r="A75" s="20"/>
      <c r="B75" s="21" t="s">
        <v>85</v>
      </c>
      <c r="C75" s="21"/>
      <c r="D75" s="21"/>
      <c r="E75" s="21"/>
      <c r="F75" s="21"/>
      <c r="G75" s="21"/>
      <c r="H75" s="21"/>
      <c r="I75" s="21"/>
      <c r="J75" s="44">
        <f>SUM(J28,J34,J40,J44,J48,J52,J58,J62,J73)</f>
        <v>0</v>
      </c>
    </row>
    <row r="76" spans="1:10" x14ac:dyDescent="0.3">
      <c r="J76" s="19"/>
    </row>
    <row r="77" spans="1:10" s="13" customFormat="1" ht="19.5" customHeight="1" thickBot="1" x14ac:dyDescent="0.35">
      <c r="A77" s="177" t="s">
        <v>22</v>
      </c>
      <c r="B77" s="177"/>
      <c r="C77" s="177"/>
      <c r="D77" s="177"/>
      <c r="E77" s="177"/>
      <c r="F77" s="177"/>
      <c r="G77" s="177"/>
      <c r="H77" s="177"/>
    </row>
    <row r="78" spans="1:10" x14ac:dyDescent="0.3">
      <c r="A78" s="138"/>
      <c r="B78" s="181"/>
      <c r="C78" s="182"/>
      <c r="D78" s="182"/>
      <c r="E78" s="182"/>
      <c r="F78" s="182"/>
      <c r="G78" s="182"/>
      <c r="H78" s="182"/>
      <c r="I78" s="182"/>
      <c r="J78" s="183"/>
    </row>
    <row r="79" spans="1:10" x14ac:dyDescent="0.3">
      <c r="A79" s="138"/>
      <c r="B79" s="184"/>
      <c r="C79" s="185"/>
      <c r="D79" s="185"/>
      <c r="E79" s="185"/>
      <c r="F79" s="185"/>
      <c r="G79" s="185"/>
      <c r="H79" s="185"/>
      <c r="I79" s="185"/>
      <c r="J79" s="186"/>
    </row>
    <row r="80" spans="1:10" x14ac:dyDescent="0.3">
      <c r="A80" s="138"/>
      <c r="B80" s="184"/>
      <c r="C80" s="185"/>
      <c r="D80" s="185"/>
      <c r="E80" s="185"/>
      <c r="F80" s="185"/>
      <c r="G80" s="185"/>
      <c r="H80" s="185"/>
      <c r="I80" s="185"/>
      <c r="J80" s="186"/>
    </row>
    <row r="81" spans="1:10" x14ac:dyDescent="0.3">
      <c r="A81" s="138"/>
      <c r="B81" s="184"/>
      <c r="C81" s="185"/>
      <c r="D81" s="185"/>
      <c r="E81" s="185"/>
      <c r="F81" s="185"/>
      <c r="G81" s="185"/>
      <c r="H81" s="185"/>
      <c r="I81" s="185"/>
      <c r="J81" s="186"/>
    </row>
    <row r="82" spans="1:10" x14ac:dyDescent="0.3">
      <c r="A82" s="138"/>
      <c r="B82" s="184"/>
      <c r="C82" s="185"/>
      <c r="D82" s="185"/>
      <c r="E82" s="185"/>
      <c r="F82" s="185"/>
      <c r="G82" s="185"/>
      <c r="H82" s="185"/>
      <c r="I82" s="185"/>
      <c r="J82" s="186"/>
    </row>
    <row r="83" spans="1:10" x14ac:dyDescent="0.3">
      <c r="A83" s="138"/>
      <c r="B83" s="184"/>
      <c r="C83" s="185"/>
      <c r="D83" s="185"/>
      <c r="E83" s="185"/>
      <c r="F83" s="185"/>
      <c r="G83" s="185"/>
      <c r="H83" s="185"/>
      <c r="I83" s="185"/>
      <c r="J83" s="186"/>
    </row>
    <row r="84" spans="1:10" x14ac:dyDescent="0.3">
      <c r="A84" s="138"/>
      <c r="B84" s="184"/>
      <c r="C84" s="185"/>
      <c r="D84" s="185"/>
      <c r="E84" s="185"/>
      <c r="F84" s="185"/>
      <c r="G84" s="185"/>
      <c r="H84" s="185"/>
      <c r="I84" s="185"/>
      <c r="J84" s="186"/>
    </row>
    <row r="85" spans="1:10" ht="15" thickBot="1" x14ac:dyDescent="0.35">
      <c r="A85" s="138"/>
      <c r="B85" s="187"/>
      <c r="C85" s="188"/>
      <c r="D85" s="188"/>
      <c r="E85" s="188"/>
      <c r="F85" s="188"/>
      <c r="G85" s="188"/>
      <c r="H85" s="188"/>
      <c r="I85" s="188"/>
      <c r="J85" s="189"/>
    </row>
    <row r="87" spans="1:10" s="13" customFormat="1" ht="19.5" customHeight="1" thickBot="1" x14ac:dyDescent="0.35">
      <c r="A87" s="177" t="s">
        <v>2</v>
      </c>
      <c r="B87" s="177"/>
      <c r="C87" s="177"/>
      <c r="D87" s="177"/>
      <c r="E87" s="177"/>
      <c r="F87" s="177"/>
      <c r="G87" s="177"/>
      <c r="H87" s="177"/>
    </row>
    <row r="88" spans="1:10" ht="15" customHeight="1" x14ac:dyDescent="0.3">
      <c r="A88" s="138"/>
      <c r="B88" s="139"/>
      <c r="C88" s="140"/>
      <c r="D88" s="140"/>
      <c r="E88" s="140"/>
      <c r="F88" s="140"/>
      <c r="G88" s="140"/>
      <c r="H88" s="140"/>
      <c r="I88" s="140"/>
      <c r="J88" s="141"/>
    </row>
    <row r="89" spans="1:10" x14ac:dyDescent="0.3">
      <c r="A89" s="138"/>
      <c r="B89" s="142"/>
      <c r="C89" s="143"/>
      <c r="D89" s="143"/>
      <c r="E89" s="143"/>
      <c r="F89" s="143"/>
      <c r="G89" s="143"/>
      <c r="H89" s="143"/>
      <c r="I89" s="143"/>
      <c r="J89" s="144"/>
    </row>
    <row r="90" spans="1:10" x14ac:dyDescent="0.3">
      <c r="A90" s="138"/>
      <c r="B90" s="142"/>
      <c r="C90" s="143"/>
      <c r="D90" s="143"/>
      <c r="E90" s="143"/>
      <c r="F90" s="143"/>
      <c r="G90" s="143"/>
      <c r="H90" s="143"/>
      <c r="I90" s="143"/>
      <c r="J90" s="144"/>
    </row>
    <row r="91" spans="1:10" x14ac:dyDescent="0.3">
      <c r="A91" s="138"/>
      <c r="B91" s="142"/>
      <c r="C91" s="143"/>
      <c r="D91" s="143"/>
      <c r="E91" s="143"/>
      <c r="F91" s="143"/>
      <c r="G91" s="143"/>
      <c r="H91" s="143"/>
      <c r="I91" s="143"/>
      <c r="J91" s="144"/>
    </row>
    <row r="92" spans="1:10" x14ac:dyDescent="0.3">
      <c r="A92" s="138"/>
      <c r="B92" s="142"/>
      <c r="C92" s="143"/>
      <c r="D92" s="143"/>
      <c r="E92" s="143"/>
      <c r="F92" s="143"/>
      <c r="G92" s="143"/>
      <c r="H92" s="143"/>
      <c r="I92" s="143"/>
      <c r="J92" s="144"/>
    </row>
    <row r="93" spans="1:10" x14ac:dyDescent="0.3">
      <c r="A93" s="138"/>
      <c r="B93" s="142"/>
      <c r="C93" s="143"/>
      <c r="D93" s="143"/>
      <c r="E93" s="143"/>
      <c r="F93" s="143"/>
      <c r="G93" s="143"/>
      <c r="H93" s="143"/>
      <c r="I93" s="143"/>
      <c r="J93" s="144"/>
    </row>
    <row r="94" spans="1:10" x14ac:dyDescent="0.3">
      <c r="A94" s="138"/>
      <c r="B94" s="142"/>
      <c r="C94" s="143"/>
      <c r="D94" s="143"/>
      <c r="E94" s="143"/>
      <c r="F94" s="143"/>
      <c r="G94" s="143"/>
      <c r="H94" s="143"/>
      <c r="I94" s="143"/>
      <c r="J94" s="144"/>
    </row>
    <row r="95" spans="1:10" ht="15" thickBot="1" x14ac:dyDescent="0.35">
      <c r="A95" s="138"/>
      <c r="B95" s="145"/>
      <c r="C95" s="146"/>
      <c r="D95" s="146"/>
      <c r="E95" s="146"/>
      <c r="F95" s="146"/>
      <c r="G95" s="146"/>
      <c r="H95" s="146"/>
      <c r="I95" s="146"/>
      <c r="J95" s="147"/>
    </row>
    <row r="96" spans="1:10" ht="4.2" customHeight="1" x14ac:dyDescent="0.3">
      <c r="B96" s="45"/>
    </row>
    <row r="97" spans="1:10" ht="30" customHeight="1" x14ac:dyDescent="0.3">
      <c r="A97" s="159" t="s">
        <v>23</v>
      </c>
      <c r="B97" s="159"/>
      <c r="C97" s="159"/>
      <c r="D97" s="159"/>
      <c r="E97" s="159"/>
      <c r="F97" s="159"/>
      <c r="G97" s="159"/>
      <c r="I97" s="160" t="s">
        <v>35</v>
      </c>
      <c r="J97" s="161"/>
    </row>
    <row r="98" spans="1:10" ht="21" customHeight="1" x14ac:dyDescent="0.3">
      <c r="A98" s="162" t="s">
        <v>1</v>
      </c>
      <c r="B98" s="163"/>
      <c r="C98" s="163"/>
      <c r="D98" s="163"/>
      <c r="E98" s="163"/>
      <c r="F98" s="163"/>
      <c r="G98" s="164"/>
      <c r="I98" s="171" t="s">
        <v>36</v>
      </c>
      <c r="J98" s="172"/>
    </row>
    <row r="99" spans="1:10" ht="22.5" customHeight="1" x14ac:dyDescent="0.3">
      <c r="A99" s="165"/>
      <c r="B99" s="166"/>
      <c r="C99" s="166"/>
      <c r="D99" s="166"/>
      <c r="E99" s="166"/>
      <c r="F99" s="166"/>
      <c r="G99" s="167"/>
      <c r="I99" s="173"/>
      <c r="J99" s="174"/>
    </row>
    <row r="100" spans="1:10" x14ac:dyDescent="0.3">
      <c r="A100" s="165"/>
      <c r="B100" s="166"/>
      <c r="C100" s="166"/>
      <c r="D100" s="166"/>
      <c r="E100" s="166"/>
      <c r="F100" s="166"/>
      <c r="G100" s="167"/>
      <c r="I100" s="173"/>
      <c r="J100" s="174"/>
    </row>
    <row r="101" spans="1:10" x14ac:dyDescent="0.3">
      <c r="A101" s="165"/>
      <c r="B101" s="166"/>
      <c r="C101" s="166"/>
      <c r="D101" s="166"/>
      <c r="E101" s="166"/>
      <c r="F101" s="166"/>
      <c r="G101" s="167"/>
      <c r="I101" s="173"/>
      <c r="J101" s="174"/>
    </row>
    <row r="102" spans="1:10" x14ac:dyDescent="0.3">
      <c r="A102" s="165"/>
      <c r="B102" s="166"/>
      <c r="C102" s="166"/>
      <c r="D102" s="166"/>
      <c r="E102" s="166"/>
      <c r="F102" s="166"/>
      <c r="G102" s="167"/>
      <c r="I102" s="173"/>
      <c r="J102" s="174"/>
    </row>
    <row r="103" spans="1:10" ht="27" customHeight="1" x14ac:dyDescent="0.3">
      <c r="A103" s="168"/>
      <c r="B103" s="169"/>
      <c r="C103" s="169"/>
      <c r="D103" s="169"/>
      <c r="E103" s="169"/>
      <c r="F103" s="169"/>
      <c r="G103" s="170"/>
      <c r="I103" s="175"/>
      <c r="J103" s="176"/>
    </row>
  </sheetData>
  <sheetProtection algorithmName="SHA-512" hashValue="qzItoK1ikx2jWveqjmXWjSB+dMjdJdN1gdv/SsE1rayNeOhaEasWjtQx+0kGOWDz8N18HYsb7Z1CnwxQ1cWy4A==" saltValue="Bzemdss6a0EGp9wzHMIhlw==" spinCount="100000" sheet="1" objects="1" scenarios="1"/>
  <mergeCells count="53">
    <mergeCell ref="A1:G1"/>
    <mergeCell ref="I1:J1"/>
    <mergeCell ref="A4:J6"/>
    <mergeCell ref="A8:J8"/>
    <mergeCell ref="A9:B9"/>
    <mergeCell ref="C9:J9"/>
    <mergeCell ref="B19:E19"/>
    <mergeCell ref="A10:B10"/>
    <mergeCell ref="C10:J10"/>
    <mergeCell ref="A11:B11"/>
    <mergeCell ref="C11:J11"/>
    <mergeCell ref="A12:B12"/>
    <mergeCell ref="C12:J12"/>
    <mergeCell ref="A13:B13"/>
    <mergeCell ref="C13:J13"/>
    <mergeCell ref="A14:B14"/>
    <mergeCell ref="C14:J14"/>
    <mergeCell ref="A17:J17"/>
    <mergeCell ref="B54:E54"/>
    <mergeCell ref="B28:E28"/>
    <mergeCell ref="B30:E30"/>
    <mergeCell ref="B34:E34"/>
    <mergeCell ref="B36:E36"/>
    <mergeCell ref="B40:E40"/>
    <mergeCell ref="B42:E42"/>
    <mergeCell ref="B44:E44"/>
    <mergeCell ref="B46:E46"/>
    <mergeCell ref="B48:E48"/>
    <mergeCell ref="B50:E50"/>
    <mergeCell ref="B52:E52"/>
    <mergeCell ref="B72:E72"/>
    <mergeCell ref="B58:E58"/>
    <mergeCell ref="B60:E60"/>
    <mergeCell ref="B62:E62"/>
    <mergeCell ref="B64:E64"/>
    <mergeCell ref="B65:E65"/>
    <mergeCell ref="B66:E66"/>
    <mergeCell ref="B67:E67"/>
    <mergeCell ref="B68:E68"/>
    <mergeCell ref="B69:E69"/>
    <mergeCell ref="B70:E70"/>
    <mergeCell ref="B71:E71"/>
    <mergeCell ref="A97:G97"/>
    <mergeCell ref="I97:J97"/>
    <mergeCell ref="A98:G103"/>
    <mergeCell ref="I98:J103"/>
    <mergeCell ref="B73:E73"/>
    <mergeCell ref="A77:H77"/>
    <mergeCell ref="A78:A85"/>
    <mergeCell ref="B78:J85"/>
    <mergeCell ref="A87:H87"/>
    <mergeCell ref="A88:A95"/>
    <mergeCell ref="B88:J95"/>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EDF70BC-BA0C-4D9F-9E63-14C8A3451603}">
          <x14:formula1>
            <xm:f>Eenheden!$A$1:$A$6</xm:f>
          </x14:formula1>
          <xm:sqref>G61 G55:G57 G65:G72 G24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1A826-D818-406D-B2A9-3955478EAB73}">
  <sheetPr>
    <pageSetUpPr fitToPage="1"/>
  </sheetPr>
  <dimension ref="A1:K103"/>
  <sheetViews>
    <sheetView showGridLines="0" zoomScale="85" zoomScaleNormal="85" zoomScaleSheetLayoutView="85" workbookViewId="0">
      <selection activeCell="J22" sqref="J22"/>
    </sheetView>
  </sheetViews>
  <sheetFormatPr defaultColWidth="9.109375" defaultRowHeight="14.4" x14ac:dyDescent="0.3"/>
  <cols>
    <col min="2" max="2" width="25" customWidth="1"/>
    <col min="6" max="6" width="12.33203125" customWidth="1"/>
    <col min="7" max="7" width="22.109375" customWidth="1"/>
    <col min="8" max="8" width="17.88671875" customWidth="1"/>
    <col min="9" max="10" width="25.88671875" customWidth="1"/>
    <col min="11" max="11" width="23.33203125" customWidth="1"/>
    <col min="12" max="12" width="28.88671875" customWidth="1"/>
    <col min="13" max="13" width="31.109375" customWidth="1"/>
  </cols>
  <sheetData>
    <row r="1" spans="1:10" ht="21" x14ac:dyDescent="0.4">
      <c r="A1" s="179" t="s">
        <v>25</v>
      </c>
      <c r="B1" s="179"/>
      <c r="C1" s="179"/>
      <c r="D1" s="179"/>
      <c r="E1" s="179"/>
      <c r="F1" s="179"/>
      <c r="G1" s="179"/>
      <c r="H1" s="8"/>
      <c r="I1" s="178" t="s">
        <v>79</v>
      </c>
      <c r="J1" s="178"/>
    </row>
    <row r="4" spans="1:10" ht="15" customHeight="1" x14ac:dyDescent="0.3">
      <c r="A4" s="180" t="s">
        <v>28</v>
      </c>
      <c r="B4" s="180"/>
      <c r="C4" s="180"/>
      <c r="D4" s="180"/>
      <c r="E4" s="180"/>
      <c r="F4" s="180"/>
      <c r="G4" s="180"/>
      <c r="H4" s="180"/>
      <c r="I4" s="180"/>
      <c r="J4" s="180"/>
    </row>
    <row r="5" spans="1:10" x14ac:dyDescent="0.3">
      <c r="A5" s="180"/>
      <c r="B5" s="180"/>
      <c r="C5" s="180"/>
      <c r="D5" s="180"/>
      <c r="E5" s="180"/>
      <c r="F5" s="180"/>
      <c r="G5" s="180"/>
      <c r="H5" s="180"/>
      <c r="I5" s="180"/>
      <c r="J5" s="180"/>
    </row>
    <row r="6" spans="1:10" x14ac:dyDescent="0.3">
      <c r="A6" s="180"/>
      <c r="B6" s="180"/>
      <c r="C6" s="180"/>
      <c r="D6" s="180"/>
      <c r="E6" s="180"/>
      <c r="F6" s="180"/>
      <c r="G6" s="180"/>
      <c r="H6" s="180"/>
      <c r="I6" s="180"/>
      <c r="J6" s="180"/>
    </row>
    <row r="8" spans="1:10" ht="19.5" customHeight="1" x14ac:dyDescent="0.35">
      <c r="A8" s="190" t="s">
        <v>23</v>
      </c>
      <c r="B8" s="191"/>
      <c r="C8" s="191"/>
      <c r="D8" s="191"/>
      <c r="E8" s="191"/>
      <c r="F8" s="191"/>
      <c r="G8" s="191"/>
      <c r="H8" s="191"/>
      <c r="I8" s="191"/>
      <c r="J8" s="191"/>
    </row>
    <row r="9" spans="1:10" ht="19.5" customHeight="1" x14ac:dyDescent="0.3">
      <c r="A9" s="131" t="s">
        <v>12</v>
      </c>
      <c r="B9" s="132"/>
      <c r="C9" s="135" t="str">
        <f>IF(Totaalblad!C6=0," ",Totaalblad!C6)</f>
        <v xml:space="preserve"> </v>
      </c>
      <c r="D9" s="136"/>
      <c r="E9" s="136"/>
      <c r="F9" s="136"/>
      <c r="G9" s="136"/>
      <c r="H9" s="136"/>
      <c r="I9" s="136"/>
      <c r="J9" s="137"/>
    </row>
    <row r="10" spans="1:10" ht="19.5" customHeight="1" x14ac:dyDescent="0.3">
      <c r="A10" s="133" t="s">
        <v>10</v>
      </c>
      <c r="B10" s="134"/>
      <c r="C10" s="135" t="str">
        <f>IF(Totaalblad!C7=0," ",Totaalblad!C7)</f>
        <v xml:space="preserve"> </v>
      </c>
      <c r="D10" s="136"/>
      <c r="E10" s="136"/>
      <c r="F10" s="136"/>
      <c r="G10" s="136"/>
      <c r="H10" s="136"/>
      <c r="I10" s="136"/>
      <c r="J10" s="137"/>
    </row>
    <row r="11" spans="1:10" ht="19.5" customHeight="1" x14ac:dyDescent="0.3">
      <c r="A11" s="192" t="s">
        <v>9</v>
      </c>
      <c r="B11" s="193"/>
      <c r="C11" s="135" t="str">
        <f>IF(Totaalblad!C8=0," ",Totaalblad!C8)</f>
        <v xml:space="preserve"> </v>
      </c>
      <c r="D11" s="136"/>
      <c r="E11" s="136"/>
      <c r="F11" s="136"/>
      <c r="G11" s="136"/>
      <c r="H11" s="136"/>
      <c r="I11" s="136"/>
      <c r="J11" s="137"/>
    </row>
    <row r="12" spans="1:10" ht="17.25" customHeight="1" x14ac:dyDescent="0.3">
      <c r="A12" s="194" t="s">
        <v>26</v>
      </c>
      <c r="B12" s="195"/>
      <c r="C12" s="135" t="str">
        <f>IF(Totaalblad!C9=0," ",Totaalblad!C9)</f>
        <v xml:space="preserve"> </v>
      </c>
      <c r="D12" s="136"/>
      <c r="E12" s="136"/>
      <c r="F12" s="136"/>
      <c r="G12" s="136"/>
      <c r="H12" s="136"/>
      <c r="I12" s="136"/>
      <c r="J12" s="137"/>
    </row>
    <row r="13" spans="1:10" x14ac:dyDescent="0.3">
      <c r="A13" s="131" t="s">
        <v>8</v>
      </c>
      <c r="B13" s="132"/>
      <c r="C13" s="135" t="str">
        <f>IF(Totaalblad!C10=0," ",Totaalblad!C10)</f>
        <v xml:space="preserve"> </v>
      </c>
      <c r="D13" s="136"/>
      <c r="E13" s="136"/>
      <c r="F13" s="136"/>
      <c r="G13" s="136"/>
      <c r="H13" s="136"/>
      <c r="I13" s="136"/>
      <c r="J13" s="137"/>
    </row>
    <row r="14" spans="1:10" ht="19.5" customHeight="1" x14ac:dyDescent="0.3">
      <c r="A14" s="133" t="s">
        <v>7</v>
      </c>
      <c r="B14" s="134"/>
      <c r="C14" s="135" t="str">
        <f>IF(Totaalblad!C11=0," ",Totaalblad!C11)</f>
        <v xml:space="preserve"> </v>
      </c>
      <c r="D14" s="136"/>
      <c r="E14" s="136"/>
      <c r="F14" s="136"/>
      <c r="G14" s="136"/>
      <c r="H14" s="136"/>
      <c r="I14" s="136"/>
      <c r="J14" s="137"/>
    </row>
    <row r="17" spans="1:10" ht="18" x14ac:dyDescent="0.35">
      <c r="A17" s="152" t="s">
        <v>82</v>
      </c>
      <c r="B17" s="152"/>
      <c r="C17" s="152"/>
      <c r="D17" s="152"/>
      <c r="E17" s="152"/>
      <c r="F17" s="152"/>
      <c r="G17" s="152"/>
      <c r="H17" s="152"/>
      <c r="I17" s="152"/>
      <c r="J17" s="152"/>
    </row>
    <row r="18" spans="1:10" ht="18" x14ac:dyDescent="0.35">
      <c r="A18" s="17"/>
      <c r="B18" s="17"/>
      <c r="C18" s="17"/>
      <c r="D18" s="17"/>
      <c r="E18" s="17"/>
      <c r="F18" s="17"/>
      <c r="G18" s="17"/>
      <c r="H18" s="17"/>
      <c r="I18" s="17"/>
      <c r="J18" s="17"/>
    </row>
    <row r="19" spans="1:10" ht="36.6" customHeight="1" x14ac:dyDescent="0.3">
      <c r="A19" s="18"/>
      <c r="B19" s="148" t="s">
        <v>37</v>
      </c>
      <c r="C19" s="149"/>
      <c r="D19" s="149"/>
      <c r="E19" s="149"/>
      <c r="F19" s="41" t="s">
        <v>0</v>
      </c>
      <c r="G19" s="41" t="s">
        <v>72</v>
      </c>
      <c r="H19" s="41" t="s">
        <v>71</v>
      </c>
      <c r="I19" s="61" t="s">
        <v>73</v>
      </c>
      <c r="J19" s="41" t="s">
        <v>83</v>
      </c>
    </row>
    <row r="20" spans="1:10" ht="25.5" customHeight="1" x14ac:dyDescent="0.3">
      <c r="A20" s="18"/>
      <c r="B20" s="31" t="s">
        <v>69</v>
      </c>
      <c r="C20" s="32"/>
      <c r="D20" s="32"/>
      <c r="E20" s="85"/>
      <c r="F20" s="73"/>
      <c r="G20" s="74"/>
      <c r="H20" s="73"/>
      <c r="I20" s="74"/>
      <c r="J20" s="74"/>
    </row>
    <row r="21" spans="1:10" ht="20.25" customHeight="1" x14ac:dyDescent="0.3">
      <c r="A21" s="9"/>
      <c r="B21" s="58" t="s">
        <v>87</v>
      </c>
      <c r="C21" s="59"/>
      <c r="D21" s="59"/>
      <c r="E21" s="60"/>
      <c r="F21" s="75" t="s">
        <v>38</v>
      </c>
      <c r="G21" s="87">
        <v>8995.2000000000007</v>
      </c>
      <c r="H21" s="87">
        <v>749.6</v>
      </c>
      <c r="I21" s="48"/>
      <c r="J21" s="37">
        <f>+H21*I21</f>
        <v>0</v>
      </c>
    </row>
    <row r="22" spans="1:10" ht="20.25" customHeight="1" x14ac:dyDescent="0.3">
      <c r="A22" s="9"/>
      <c r="B22" s="70" t="s">
        <v>86</v>
      </c>
      <c r="C22" s="71"/>
      <c r="D22" s="71"/>
      <c r="E22" s="71"/>
      <c r="F22" s="42" t="s">
        <v>38</v>
      </c>
      <c r="G22" s="86">
        <v>9421.56</v>
      </c>
      <c r="H22" s="86">
        <v>785.13</v>
      </c>
      <c r="I22" s="72"/>
      <c r="J22" s="34">
        <f>+H22*I22</f>
        <v>0</v>
      </c>
    </row>
    <row r="23" spans="1:10" ht="20.25" customHeight="1" x14ac:dyDescent="0.3">
      <c r="A23" s="9"/>
      <c r="B23" s="58" t="s">
        <v>40</v>
      </c>
      <c r="C23" s="59"/>
      <c r="D23" s="59"/>
      <c r="E23" s="60"/>
      <c r="F23" s="43" t="s">
        <v>41</v>
      </c>
      <c r="G23" s="86">
        <v>785.13</v>
      </c>
      <c r="H23" s="86">
        <f>+G23</f>
        <v>785.13</v>
      </c>
      <c r="I23" s="49"/>
      <c r="J23" s="37">
        <f>+H23*I23</f>
        <v>0</v>
      </c>
    </row>
    <row r="24" spans="1:10" ht="20.25" customHeight="1" x14ac:dyDescent="0.3">
      <c r="A24" s="18"/>
      <c r="B24" s="82" t="s">
        <v>70</v>
      </c>
      <c r="C24" s="28"/>
      <c r="D24" s="28"/>
      <c r="E24" s="80"/>
      <c r="F24" s="81"/>
      <c r="G24" s="29"/>
      <c r="H24" s="65"/>
      <c r="I24" s="66"/>
      <c r="J24" s="30"/>
    </row>
    <row r="25" spans="1:10" ht="20.25" customHeight="1" x14ac:dyDescent="0.3">
      <c r="A25" s="9"/>
      <c r="B25" s="58" t="s">
        <v>87</v>
      </c>
      <c r="C25" s="59"/>
      <c r="D25" s="59"/>
      <c r="E25" s="60"/>
      <c r="F25" s="75" t="s">
        <v>38</v>
      </c>
      <c r="G25" s="38"/>
      <c r="H25" s="63">
        <f>+G25/12</f>
        <v>0</v>
      </c>
      <c r="I25" s="38"/>
      <c r="J25" s="34">
        <f>+H25*I25</f>
        <v>0</v>
      </c>
    </row>
    <row r="26" spans="1:10" ht="20.25" customHeight="1" x14ac:dyDescent="0.3">
      <c r="A26" s="9"/>
      <c r="B26" s="70" t="s">
        <v>86</v>
      </c>
      <c r="C26" s="71"/>
      <c r="D26" s="71"/>
      <c r="E26" s="71"/>
      <c r="F26" s="42" t="s">
        <v>38</v>
      </c>
      <c r="G26" s="38"/>
      <c r="H26" s="64">
        <f>+G26/12</f>
        <v>0</v>
      </c>
      <c r="I26" s="72"/>
      <c r="J26" s="34">
        <f>+H26*I26</f>
        <v>0</v>
      </c>
    </row>
    <row r="27" spans="1:10" ht="20.25" customHeight="1" x14ac:dyDescent="0.3">
      <c r="A27" s="9"/>
      <c r="B27" s="58" t="s">
        <v>40</v>
      </c>
      <c r="C27" s="59"/>
      <c r="D27" s="59"/>
      <c r="E27" s="60"/>
      <c r="F27" s="43" t="s">
        <v>41</v>
      </c>
      <c r="G27" s="38"/>
      <c r="H27" s="67">
        <f>+G27</f>
        <v>0</v>
      </c>
      <c r="I27" s="38"/>
      <c r="J27" s="34">
        <f>+H27*I27</f>
        <v>0</v>
      </c>
    </row>
    <row r="28" spans="1:10" ht="20.25" customHeight="1" x14ac:dyDescent="0.3">
      <c r="A28" s="9"/>
      <c r="B28" s="150" t="s">
        <v>3</v>
      </c>
      <c r="C28" s="151"/>
      <c r="D28" s="151"/>
      <c r="E28" s="151"/>
      <c r="F28" s="11"/>
      <c r="G28" s="76"/>
      <c r="H28" s="15"/>
      <c r="I28" s="77"/>
      <c r="J28" s="78">
        <f>SUM(J21,J22,J23,J25,J26,J27)</f>
        <v>0</v>
      </c>
    </row>
    <row r="30" spans="1:10" ht="34.950000000000003" customHeight="1" x14ac:dyDescent="0.3">
      <c r="A30" s="18"/>
      <c r="B30" s="153" t="s">
        <v>44</v>
      </c>
      <c r="C30" s="154"/>
      <c r="D30" s="154"/>
      <c r="E30" s="154"/>
      <c r="F30" s="39" t="s">
        <v>0</v>
      </c>
      <c r="G30" s="39" t="s">
        <v>72</v>
      </c>
      <c r="H30" s="39" t="s">
        <v>71</v>
      </c>
      <c r="I30" s="62" t="s">
        <v>73</v>
      </c>
      <c r="J30" s="41" t="s">
        <v>83</v>
      </c>
    </row>
    <row r="31" spans="1:10" ht="20.25" customHeight="1" x14ac:dyDescent="0.3">
      <c r="A31" s="9"/>
      <c r="B31" s="58" t="s">
        <v>88</v>
      </c>
      <c r="C31" s="59"/>
      <c r="D31" s="59"/>
      <c r="E31" s="60"/>
      <c r="F31" s="42" t="s">
        <v>45</v>
      </c>
      <c r="G31" s="36"/>
      <c r="H31" s="63">
        <f>+G31/12</f>
        <v>0</v>
      </c>
      <c r="I31" s="50"/>
      <c r="J31" s="33">
        <f>+H31*I31</f>
        <v>0</v>
      </c>
    </row>
    <row r="32" spans="1:10" ht="20.25" customHeight="1" x14ac:dyDescent="0.3">
      <c r="A32" s="9"/>
      <c r="B32" s="58" t="s">
        <v>89</v>
      </c>
      <c r="C32" s="59"/>
      <c r="D32" s="59"/>
      <c r="E32" s="60"/>
      <c r="F32" s="42" t="s">
        <v>45</v>
      </c>
      <c r="G32" s="36"/>
      <c r="H32" s="63">
        <f>+G32/12</f>
        <v>0</v>
      </c>
      <c r="I32" s="50"/>
      <c r="J32" s="33">
        <f>+H32*I32</f>
        <v>0</v>
      </c>
    </row>
    <row r="33" spans="1:11" ht="20.25" customHeight="1" x14ac:dyDescent="0.3">
      <c r="A33" s="9"/>
      <c r="B33" s="58" t="s">
        <v>90</v>
      </c>
      <c r="C33" s="59"/>
      <c r="D33" s="59"/>
      <c r="E33" s="60"/>
      <c r="F33" s="43" t="s">
        <v>46</v>
      </c>
      <c r="G33" s="36"/>
      <c r="H33" s="67">
        <f>+G33</f>
        <v>0</v>
      </c>
      <c r="I33" s="51"/>
      <c r="J33" s="33">
        <f t="shared" ref="J33" si="0">+H33*I33</f>
        <v>0</v>
      </c>
    </row>
    <row r="34" spans="1:11" ht="20.25" customHeight="1" x14ac:dyDescent="0.3">
      <c r="A34" s="9"/>
      <c r="B34" s="150" t="s">
        <v>3</v>
      </c>
      <c r="C34" s="151"/>
      <c r="D34" s="151"/>
      <c r="E34" s="151"/>
      <c r="F34" s="76"/>
      <c r="G34" s="76"/>
      <c r="H34" s="15"/>
      <c r="I34" s="77"/>
      <c r="J34" s="78">
        <f>+J31+J32+J33</f>
        <v>0</v>
      </c>
    </row>
    <row r="36" spans="1:11" ht="35.4" customHeight="1" x14ac:dyDescent="0.3">
      <c r="A36" s="18"/>
      <c r="B36" s="148" t="s">
        <v>47</v>
      </c>
      <c r="C36" s="149"/>
      <c r="D36" s="149"/>
      <c r="E36" s="149"/>
      <c r="F36" s="41" t="s">
        <v>0</v>
      </c>
      <c r="G36" s="39" t="s">
        <v>72</v>
      </c>
      <c r="H36" s="39" t="s">
        <v>71</v>
      </c>
      <c r="I36" s="61" t="s">
        <v>73</v>
      </c>
      <c r="J36" s="40" t="s">
        <v>83</v>
      </c>
      <c r="K36" s="84"/>
    </row>
    <row r="37" spans="1:11" ht="20.25" customHeight="1" x14ac:dyDescent="0.3">
      <c r="A37" s="9"/>
      <c r="B37" s="58" t="s">
        <v>91</v>
      </c>
      <c r="C37" s="59"/>
      <c r="D37" s="59"/>
      <c r="E37" s="60"/>
      <c r="F37" s="42" t="s">
        <v>48</v>
      </c>
      <c r="G37" s="88">
        <v>3285.44</v>
      </c>
      <c r="H37" s="86">
        <f>+G37/8</f>
        <v>410.68</v>
      </c>
      <c r="I37" s="48"/>
      <c r="J37" s="37">
        <f>+I37*H37</f>
        <v>0</v>
      </c>
    </row>
    <row r="38" spans="1:11" ht="20.25" customHeight="1" x14ac:dyDescent="0.3">
      <c r="A38" s="9"/>
      <c r="B38" s="58" t="s">
        <v>92</v>
      </c>
      <c r="C38" s="59"/>
      <c r="D38" s="59"/>
      <c r="E38" s="60"/>
      <c r="F38" s="42" t="s">
        <v>48</v>
      </c>
      <c r="G38" s="88">
        <v>3441.2</v>
      </c>
      <c r="H38" s="86">
        <f>+G38/8</f>
        <v>430.15</v>
      </c>
      <c r="I38" s="48"/>
      <c r="J38" s="37">
        <f>+I38*H38</f>
        <v>0</v>
      </c>
    </row>
    <row r="39" spans="1:11" ht="20.25" customHeight="1" x14ac:dyDescent="0.3">
      <c r="A39" s="9"/>
      <c r="B39" s="58" t="s">
        <v>49</v>
      </c>
      <c r="C39" s="59"/>
      <c r="D39" s="59"/>
      <c r="E39" s="60"/>
      <c r="F39" s="43" t="s">
        <v>50</v>
      </c>
      <c r="G39" s="89">
        <v>430.15</v>
      </c>
      <c r="H39" s="87">
        <f>+G39</f>
        <v>430.15</v>
      </c>
      <c r="I39" s="49"/>
      <c r="J39" s="37">
        <f>+I39*H39</f>
        <v>0</v>
      </c>
    </row>
    <row r="40" spans="1:11" ht="20.25" customHeight="1" x14ac:dyDescent="0.3">
      <c r="A40" s="9"/>
      <c r="B40" s="150" t="s">
        <v>3</v>
      </c>
      <c r="C40" s="151"/>
      <c r="D40" s="151"/>
      <c r="E40" s="155"/>
      <c r="F40" s="12"/>
      <c r="G40" s="76"/>
      <c r="H40" s="15"/>
      <c r="I40" s="77"/>
      <c r="J40" s="79">
        <f>SUM(J37:J39)</f>
        <v>0</v>
      </c>
    </row>
    <row r="42" spans="1:11" ht="35.4" customHeight="1" x14ac:dyDescent="0.3">
      <c r="A42" s="18"/>
      <c r="B42" s="148" t="s">
        <v>51</v>
      </c>
      <c r="C42" s="149"/>
      <c r="D42" s="149"/>
      <c r="E42" s="149"/>
      <c r="F42" s="41" t="s">
        <v>0</v>
      </c>
      <c r="G42" s="41" t="s">
        <v>72</v>
      </c>
      <c r="H42" s="41" t="s">
        <v>71</v>
      </c>
      <c r="I42" s="61" t="s">
        <v>73</v>
      </c>
      <c r="J42" s="40" t="s">
        <v>83</v>
      </c>
      <c r="K42" s="84"/>
    </row>
    <row r="43" spans="1:11" ht="20.25" customHeight="1" x14ac:dyDescent="0.3">
      <c r="A43" s="9"/>
      <c r="B43" s="58" t="s">
        <v>52</v>
      </c>
      <c r="C43" s="59"/>
      <c r="D43" s="59"/>
      <c r="E43" s="60"/>
      <c r="F43" s="42" t="s">
        <v>53</v>
      </c>
      <c r="G43" s="88">
        <v>6320.64</v>
      </c>
      <c r="H43" s="86">
        <v>526.72</v>
      </c>
      <c r="I43" s="49"/>
      <c r="J43" s="37">
        <f>+H43*I43</f>
        <v>0</v>
      </c>
    </row>
    <row r="44" spans="1:11" ht="20.25" customHeight="1" x14ac:dyDescent="0.3">
      <c r="A44" s="9"/>
      <c r="B44" s="156" t="s">
        <v>3</v>
      </c>
      <c r="C44" s="157"/>
      <c r="D44" s="157"/>
      <c r="E44" s="157"/>
      <c r="F44" s="11"/>
      <c r="G44" s="76"/>
      <c r="H44" s="15"/>
      <c r="I44" s="77"/>
      <c r="J44" s="79">
        <f>SUM(J43:J43)</f>
        <v>0</v>
      </c>
    </row>
    <row r="46" spans="1:11" ht="35.4" customHeight="1" x14ac:dyDescent="0.3">
      <c r="A46" s="18"/>
      <c r="B46" s="158" t="s">
        <v>54</v>
      </c>
      <c r="C46" s="158"/>
      <c r="D46" s="158"/>
      <c r="E46" s="158"/>
      <c r="F46" s="41" t="s">
        <v>0</v>
      </c>
      <c r="G46" s="61" t="s">
        <v>72</v>
      </c>
      <c r="H46" s="61" t="s">
        <v>71</v>
      </c>
      <c r="I46" s="61" t="s">
        <v>93</v>
      </c>
      <c r="J46" s="61" t="s">
        <v>83</v>
      </c>
    </row>
    <row r="47" spans="1:11" ht="20.25" customHeight="1" x14ac:dyDescent="0.3">
      <c r="A47" s="9"/>
      <c r="B47" s="58" t="s">
        <v>56</v>
      </c>
      <c r="C47" s="59"/>
      <c r="D47" s="59"/>
      <c r="E47" s="60"/>
      <c r="F47" s="42" t="s">
        <v>55</v>
      </c>
      <c r="G47" s="88">
        <v>6836.88</v>
      </c>
      <c r="H47" s="90">
        <f>+G47/12</f>
        <v>569.74</v>
      </c>
      <c r="I47" s="69"/>
      <c r="J47" s="37">
        <f>H47*I47</f>
        <v>0</v>
      </c>
    </row>
    <row r="48" spans="1:11" ht="20.25" customHeight="1" x14ac:dyDescent="0.3">
      <c r="A48" s="9"/>
      <c r="B48" s="156" t="s">
        <v>3</v>
      </c>
      <c r="C48" s="157"/>
      <c r="D48" s="157"/>
      <c r="E48" s="157"/>
      <c r="F48" s="11"/>
      <c r="G48" s="76"/>
      <c r="H48" s="15"/>
      <c r="I48" s="15"/>
      <c r="J48" s="79">
        <f>J47</f>
        <v>0</v>
      </c>
    </row>
    <row r="50" spans="1:11" ht="35.4" customHeight="1" x14ac:dyDescent="0.3">
      <c r="A50" s="18"/>
      <c r="B50" s="158" t="s">
        <v>57</v>
      </c>
      <c r="C50" s="158"/>
      <c r="D50" s="158"/>
      <c r="E50" s="158"/>
      <c r="F50" s="41" t="s">
        <v>0</v>
      </c>
      <c r="G50" s="41" t="s">
        <v>72</v>
      </c>
      <c r="H50" s="41" t="s">
        <v>71</v>
      </c>
      <c r="I50" s="61" t="s">
        <v>73</v>
      </c>
      <c r="J50" s="40" t="s">
        <v>83</v>
      </c>
      <c r="K50" s="84"/>
    </row>
    <row r="51" spans="1:11" ht="20.25" customHeight="1" x14ac:dyDescent="0.3">
      <c r="A51" s="9"/>
      <c r="B51" s="58" t="s">
        <v>58</v>
      </c>
      <c r="C51" s="59"/>
      <c r="D51" s="59"/>
      <c r="E51" s="60"/>
      <c r="F51" s="10" t="s">
        <v>59</v>
      </c>
      <c r="G51" s="91">
        <v>3742.44</v>
      </c>
      <c r="H51" s="90">
        <f>+G51/12</f>
        <v>311.87</v>
      </c>
      <c r="I51" s="52"/>
      <c r="J51" s="37">
        <f>+H51*I51</f>
        <v>0</v>
      </c>
      <c r="K51" s="68"/>
    </row>
    <row r="52" spans="1:11" ht="20.25" customHeight="1" x14ac:dyDescent="0.3">
      <c r="A52" s="9"/>
      <c r="B52" s="156" t="s">
        <v>3</v>
      </c>
      <c r="C52" s="157"/>
      <c r="D52" s="157"/>
      <c r="E52" s="157"/>
      <c r="F52" s="11"/>
      <c r="G52" s="76"/>
      <c r="H52" s="15"/>
      <c r="I52" s="77"/>
      <c r="J52" s="79">
        <f>SUM(J51:J51)</f>
        <v>0</v>
      </c>
    </row>
    <row r="54" spans="1:11" ht="35.4" customHeight="1" x14ac:dyDescent="0.3">
      <c r="A54" s="18"/>
      <c r="B54" s="196" t="s">
        <v>60</v>
      </c>
      <c r="C54" s="196"/>
      <c r="D54" s="196"/>
      <c r="E54" s="148"/>
      <c r="F54" s="83" t="s">
        <v>0</v>
      </c>
      <c r="G54" s="41" t="s">
        <v>6</v>
      </c>
      <c r="H54" s="22" t="s">
        <v>5</v>
      </c>
      <c r="I54" s="41" t="s">
        <v>4</v>
      </c>
      <c r="J54" s="57" t="s">
        <v>84</v>
      </c>
      <c r="K54" s="84"/>
    </row>
    <row r="55" spans="1:11" ht="20.25" customHeight="1" x14ac:dyDescent="0.3">
      <c r="A55" s="9"/>
      <c r="B55" s="58" t="s">
        <v>61</v>
      </c>
      <c r="C55" s="59"/>
      <c r="D55" s="59"/>
      <c r="E55" s="60"/>
      <c r="F55" s="10" t="s">
        <v>64</v>
      </c>
      <c r="G55" s="16" t="s">
        <v>42</v>
      </c>
      <c r="H55" s="14"/>
      <c r="I55" s="92">
        <v>96.11</v>
      </c>
      <c r="J55" s="33">
        <f>$H55*$I55</f>
        <v>0</v>
      </c>
    </row>
    <row r="56" spans="1:11" ht="20.25" customHeight="1" x14ac:dyDescent="0.3">
      <c r="A56" s="9"/>
      <c r="B56" s="58" t="s">
        <v>62</v>
      </c>
      <c r="C56" s="59"/>
      <c r="D56" s="59"/>
      <c r="E56" s="60"/>
      <c r="F56" s="10" t="s">
        <v>65</v>
      </c>
      <c r="G56" s="16" t="s">
        <v>42</v>
      </c>
      <c r="H56" s="14"/>
      <c r="I56" s="92">
        <v>133.43</v>
      </c>
      <c r="J56" s="33">
        <f t="shared" ref="J56:J57" si="1">$H56*$I56</f>
        <v>0</v>
      </c>
    </row>
    <row r="57" spans="1:11" ht="20.25" customHeight="1" x14ac:dyDescent="0.3">
      <c r="A57" s="9"/>
      <c r="B57" s="58" t="s">
        <v>63</v>
      </c>
      <c r="C57" s="59"/>
      <c r="D57" s="59"/>
      <c r="E57" s="60"/>
      <c r="F57" s="10" t="s">
        <v>66</v>
      </c>
      <c r="G57" s="16" t="s">
        <v>42</v>
      </c>
      <c r="H57" s="14"/>
      <c r="I57" s="92">
        <v>157.94999999999999</v>
      </c>
      <c r="J57" s="33">
        <f t="shared" si="1"/>
        <v>0</v>
      </c>
    </row>
    <row r="58" spans="1:11" ht="20.25" customHeight="1" x14ac:dyDescent="0.3">
      <c r="A58" s="9"/>
      <c r="B58" s="156" t="s">
        <v>3</v>
      </c>
      <c r="C58" s="157"/>
      <c r="D58" s="157"/>
      <c r="E58" s="157"/>
      <c r="F58" s="11"/>
      <c r="G58" s="76"/>
      <c r="H58" s="15">
        <f>SUM(H55:H55)</f>
        <v>0</v>
      </c>
      <c r="I58" s="77"/>
      <c r="J58" s="79">
        <f>SUM(J55:J57)</f>
        <v>0</v>
      </c>
    </row>
    <row r="59" spans="1:11" ht="20.25" customHeight="1" x14ac:dyDescent="0.3">
      <c r="B59" s="23"/>
      <c r="C59" s="23"/>
      <c r="D59" s="23"/>
      <c r="E59" s="23"/>
      <c r="F59" s="24"/>
      <c r="G59" s="24"/>
      <c r="H59" s="25"/>
      <c r="I59" s="26"/>
      <c r="J59" s="27"/>
    </row>
    <row r="60" spans="1:11" ht="35.4" customHeight="1" x14ac:dyDescent="0.3">
      <c r="A60" s="18"/>
      <c r="B60" s="158" t="s">
        <v>67</v>
      </c>
      <c r="C60" s="158"/>
      <c r="D60" s="158"/>
      <c r="E60" s="158"/>
      <c r="F60" s="40" t="s">
        <v>0</v>
      </c>
      <c r="G60" s="41" t="s">
        <v>6</v>
      </c>
      <c r="H60" s="22" t="s">
        <v>5</v>
      </c>
      <c r="I60" s="40" t="s">
        <v>4</v>
      </c>
      <c r="J60" s="40" t="s">
        <v>84</v>
      </c>
      <c r="K60" s="84"/>
    </row>
    <row r="61" spans="1:11" ht="20.25" customHeight="1" x14ac:dyDescent="0.3">
      <c r="A61" s="9"/>
      <c r="B61" s="58" t="s">
        <v>27</v>
      </c>
      <c r="C61" s="59"/>
      <c r="D61" s="59"/>
      <c r="E61" s="60"/>
      <c r="F61" s="10" t="s">
        <v>68</v>
      </c>
      <c r="G61" s="16" t="s">
        <v>43</v>
      </c>
      <c r="H61" s="14"/>
      <c r="I61" s="92">
        <v>168.88</v>
      </c>
      <c r="J61" s="33">
        <f>$H61*$I61</f>
        <v>0</v>
      </c>
    </row>
    <row r="62" spans="1:11" ht="20.25" customHeight="1" x14ac:dyDescent="0.3">
      <c r="A62" s="9"/>
      <c r="B62" s="156" t="s">
        <v>3</v>
      </c>
      <c r="C62" s="157"/>
      <c r="D62" s="157"/>
      <c r="E62" s="157"/>
      <c r="F62" s="11"/>
      <c r="G62" s="76"/>
      <c r="H62" s="15">
        <f>SUM(H61:H61)</f>
        <v>0</v>
      </c>
      <c r="I62" s="77"/>
      <c r="J62" s="79">
        <f>SUM(J61:J61)</f>
        <v>0</v>
      </c>
    </row>
    <row r="64" spans="1:11" ht="15.6" x14ac:dyDescent="0.3">
      <c r="A64" s="18"/>
      <c r="B64" s="197" t="s">
        <v>33</v>
      </c>
      <c r="C64" s="197"/>
      <c r="D64" s="197"/>
      <c r="E64" s="197"/>
      <c r="F64" s="41" t="s">
        <v>0</v>
      </c>
      <c r="G64" s="40" t="s">
        <v>6</v>
      </c>
      <c r="H64" s="40" t="s">
        <v>5</v>
      </c>
      <c r="I64" s="41" t="s">
        <v>4</v>
      </c>
      <c r="J64" s="22" t="s">
        <v>84</v>
      </c>
      <c r="K64" s="84"/>
    </row>
    <row r="65" spans="1:10" ht="15.6" x14ac:dyDescent="0.3">
      <c r="A65" s="9"/>
      <c r="B65" s="198" t="s">
        <v>34</v>
      </c>
      <c r="C65" s="199"/>
      <c r="D65" s="199"/>
      <c r="E65" s="200"/>
      <c r="F65" s="7"/>
      <c r="G65" s="7"/>
      <c r="H65" s="14"/>
      <c r="I65" s="36"/>
      <c r="J65" s="33">
        <f t="shared" ref="J65:J72" si="2">$H65*$I65</f>
        <v>0</v>
      </c>
    </row>
    <row r="66" spans="1:10" ht="15.6" x14ac:dyDescent="0.3">
      <c r="A66" s="9"/>
      <c r="B66" s="198" t="s">
        <v>34</v>
      </c>
      <c r="C66" s="199"/>
      <c r="D66" s="199"/>
      <c r="E66" s="200"/>
      <c r="F66" s="7"/>
      <c r="G66" s="7"/>
      <c r="H66" s="14"/>
      <c r="I66" s="36"/>
      <c r="J66" s="33">
        <f t="shared" si="2"/>
        <v>0</v>
      </c>
    </row>
    <row r="67" spans="1:10" ht="15.6" x14ac:dyDescent="0.3">
      <c r="A67" s="9"/>
      <c r="B67" s="198" t="s">
        <v>34</v>
      </c>
      <c r="C67" s="199"/>
      <c r="D67" s="199"/>
      <c r="E67" s="200"/>
      <c r="F67" s="7"/>
      <c r="G67" s="7"/>
      <c r="H67" s="14"/>
      <c r="I67" s="36"/>
      <c r="J67" s="33">
        <f t="shared" si="2"/>
        <v>0</v>
      </c>
    </row>
    <row r="68" spans="1:10" ht="15.6" x14ac:dyDescent="0.3">
      <c r="A68" s="9"/>
      <c r="B68" s="198" t="s">
        <v>34</v>
      </c>
      <c r="C68" s="199"/>
      <c r="D68" s="199"/>
      <c r="E68" s="200"/>
      <c r="F68" s="7"/>
      <c r="G68" s="7"/>
      <c r="H68" s="14"/>
      <c r="I68" s="36"/>
      <c r="J68" s="33">
        <f t="shared" si="2"/>
        <v>0</v>
      </c>
    </row>
    <row r="69" spans="1:10" ht="15.6" x14ac:dyDescent="0.3">
      <c r="A69" s="9"/>
      <c r="B69" s="198" t="s">
        <v>34</v>
      </c>
      <c r="C69" s="199"/>
      <c r="D69" s="199"/>
      <c r="E69" s="200"/>
      <c r="F69" s="7"/>
      <c r="G69" s="7"/>
      <c r="H69" s="14"/>
      <c r="I69" s="36"/>
      <c r="J69" s="33">
        <f t="shared" si="2"/>
        <v>0</v>
      </c>
    </row>
    <row r="70" spans="1:10" ht="15.6" x14ac:dyDescent="0.3">
      <c r="A70" s="9"/>
      <c r="B70" s="198" t="s">
        <v>34</v>
      </c>
      <c r="C70" s="199"/>
      <c r="D70" s="199"/>
      <c r="E70" s="200"/>
      <c r="F70" s="7"/>
      <c r="G70" s="7"/>
      <c r="H70" s="14"/>
      <c r="I70" s="36"/>
      <c r="J70" s="33">
        <f t="shared" si="2"/>
        <v>0</v>
      </c>
    </row>
    <row r="71" spans="1:10" ht="15.6" x14ac:dyDescent="0.3">
      <c r="A71" s="9"/>
      <c r="B71" s="198" t="s">
        <v>34</v>
      </c>
      <c r="C71" s="199"/>
      <c r="D71" s="199"/>
      <c r="E71" s="200"/>
      <c r="F71" s="7"/>
      <c r="G71" s="7"/>
      <c r="H71" s="14"/>
      <c r="I71" s="36"/>
      <c r="J71" s="33">
        <f t="shared" si="2"/>
        <v>0</v>
      </c>
    </row>
    <row r="72" spans="1:10" ht="15.6" x14ac:dyDescent="0.3">
      <c r="A72" s="9"/>
      <c r="B72" s="198" t="s">
        <v>34</v>
      </c>
      <c r="C72" s="199"/>
      <c r="D72" s="199"/>
      <c r="E72" s="200"/>
      <c r="F72" s="7"/>
      <c r="G72" s="7"/>
      <c r="H72" s="14"/>
      <c r="I72" s="36"/>
      <c r="J72" s="33">
        <f t="shared" si="2"/>
        <v>0</v>
      </c>
    </row>
    <row r="73" spans="1:10" ht="15.6" x14ac:dyDescent="0.3">
      <c r="A73" s="9"/>
      <c r="B73" s="150" t="s">
        <v>3</v>
      </c>
      <c r="C73" s="151"/>
      <c r="D73" s="151"/>
      <c r="E73" s="151"/>
      <c r="F73" s="11"/>
      <c r="G73" s="76"/>
      <c r="H73" s="15">
        <v>0</v>
      </c>
      <c r="I73" s="76"/>
      <c r="J73" s="35">
        <f>SUM(J65:J72)</f>
        <v>0</v>
      </c>
    </row>
    <row r="75" spans="1:10" ht="21" x14ac:dyDescent="0.35">
      <c r="A75" s="20"/>
      <c r="B75" s="21" t="s">
        <v>85</v>
      </c>
      <c r="C75" s="21"/>
      <c r="D75" s="21"/>
      <c r="E75" s="21"/>
      <c r="F75" s="21"/>
      <c r="G75" s="21"/>
      <c r="H75" s="21"/>
      <c r="I75" s="21"/>
      <c r="J75" s="44">
        <f>SUM(J28,J34,J40,J44,J48,J52,J58,J62,J73)</f>
        <v>0</v>
      </c>
    </row>
    <row r="76" spans="1:10" x14ac:dyDescent="0.3">
      <c r="J76" s="19"/>
    </row>
    <row r="77" spans="1:10" s="13" customFormat="1" ht="19.5" customHeight="1" thickBot="1" x14ac:dyDescent="0.35">
      <c r="A77" s="177" t="s">
        <v>22</v>
      </c>
      <c r="B77" s="177"/>
      <c r="C77" s="177"/>
      <c r="D77" s="177"/>
      <c r="E77" s="177"/>
      <c r="F77" s="177"/>
      <c r="G77" s="177"/>
      <c r="H77" s="177"/>
    </row>
    <row r="78" spans="1:10" x14ac:dyDescent="0.3">
      <c r="A78" s="138"/>
      <c r="B78" s="181"/>
      <c r="C78" s="182"/>
      <c r="D78" s="182"/>
      <c r="E78" s="182"/>
      <c r="F78" s="182"/>
      <c r="G78" s="182"/>
      <c r="H78" s="182"/>
      <c r="I78" s="182"/>
      <c r="J78" s="183"/>
    </row>
    <row r="79" spans="1:10" x14ac:dyDescent="0.3">
      <c r="A79" s="138"/>
      <c r="B79" s="184"/>
      <c r="C79" s="185"/>
      <c r="D79" s="185"/>
      <c r="E79" s="185"/>
      <c r="F79" s="185"/>
      <c r="G79" s="185"/>
      <c r="H79" s="185"/>
      <c r="I79" s="185"/>
      <c r="J79" s="186"/>
    </row>
    <row r="80" spans="1:10" x14ac:dyDescent="0.3">
      <c r="A80" s="138"/>
      <c r="B80" s="184"/>
      <c r="C80" s="185"/>
      <c r="D80" s="185"/>
      <c r="E80" s="185"/>
      <c r="F80" s="185"/>
      <c r="G80" s="185"/>
      <c r="H80" s="185"/>
      <c r="I80" s="185"/>
      <c r="J80" s="186"/>
    </row>
    <row r="81" spans="1:10" x14ac:dyDescent="0.3">
      <c r="A81" s="138"/>
      <c r="B81" s="184"/>
      <c r="C81" s="185"/>
      <c r="D81" s="185"/>
      <c r="E81" s="185"/>
      <c r="F81" s="185"/>
      <c r="G81" s="185"/>
      <c r="H81" s="185"/>
      <c r="I81" s="185"/>
      <c r="J81" s="186"/>
    </row>
    <row r="82" spans="1:10" x14ac:dyDescent="0.3">
      <c r="A82" s="138"/>
      <c r="B82" s="184"/>
      <c r="C82" s="185"/>
      <c r="D82" s="185"/>
      <c r="E82" s="185"/>
      <c r="F82" s="185"/>
      <c r="G82" s="185"/>
      <c r="H82" s="185"/>
      <c r="I82" s="185"/>
      <c r="J82" s="186"/>
    </row>
    <row r="83" spans="1:10" x14ac:dyDescent="0.3">
      <c r="A83" s="138"/>
      <c r="B83" s="184"/>
      <c r="C83" s="185"/>
      <c r="D83" s="185"/>
      <c r="E83" s="185"/>
      <c r="F83" s="185"/>
      <c r="G83" s="185"/>
      <c r="H83" s="185"/>
      <c r="I83" s="185"/>
      <c r="J83" s="186"/>
    </row>
    <row r="84" spans="1:10" x14ac:dyDescent="0.3">
      <c r="A84" s="138"/>
      <c r="B84" s="184"/>
      <c r="C84" s="185"/>
      <c r="D84" s="185"/>
      <c r="E84" s="185"/>
      <c r="F84" s="185"/>
      <c r="G84" s="185"/>
      <c r="H84" s="185"/>
      <c r="I84" s="185"/>
      <c r="J84" s="186"/>
    </row>
    <row r="85" spans="1:10" ht="15" thickBot="1" x14ac:dyDescent="0.35">
      <c r="A85" s="138"/>
      <c r="B85" s="187"/>
      <c r="C85" s="188"/>
      <c r="D85" s="188"/>
      <c r="E85" s="188"/>
      <c r="F85" s="188"/>
      <c r="G85" s="188"/>
      <c r="H85" s="188"/>
      <c r="I85" s="188"/>
      <c r="J85" s="189"/>
    </row>
    <row r="87" spans="1:10" s="13" customFormat="1" ht="19.5" customHeight="1" thickBot="1" x14ac:dyDescent="0.35">
      <c r="A87" s="177" t="s">
        <v>2</v>
      </c>
      <c r="B87" s="177"/>
      <c r="C87" s="177"/>
      <c r="D87" s="177"/>
      <c r="E87" s="177"/>
      <c r="F87" s="177"/>
      <c r="G87" s="177"/>
      <c r="H87" s="177"/>
    </row>
    <row r="88" spans="1:10" ht="15" customHeight="1" x14ac:dyDescent="0.3">
      <c r="A88" s="138"/>
      <c r="B88" s="139"/>
      <c r="C88" s="140"/>
      <c r="D88" s="140"/>
      <c r="E88" s="140"/>
      <c r="F88" s="140"/>
      <c r="G88" s="140"/>
      <c r="H88" s="140"/>
      <c r="I88" s="140"/>
      <c r="J88" s="141"/>
    </row>
    <row r="89" spans="1:10" x14ac:dyDescent="0.3">
      <c r="A89" s="138"/>
      <c r="B89" s="142"/>
      <c r="C89" s="143"/>
      <c r="D89" s="143"/>
      <c r="E89" s="143"/>
      <c r="F89" s="143"/>
      <c r="G89" s="143"/>
      <c r="H89" s="143"/>
      <c r="I89" s="143"/>
      <c r="J89" s="144"/>
    </row>
    <row r="90" spans="1:10" x14ac:dyDescent="0.3">
      <c r="A90" s="138"/>
      <c r="B90" s="142"/>
      <c r="C90" s="143"/>
      <c r="D90" s="143"/>
      <c r="E90" s="143"/>
      <c r="F90" s="143"/>
      <c r="G90" s="143"/>
      <c r="H90" s="143"/>
      <c r="I90" s="143"/>
      <c r="J90" s="144"/>
    </row>
    <row r="91" spans="1:10" x14ac:dyDescent="0.3">
      <c r="A91" s="138"/>
      <c r="B91" s="142"/>
      <c r="C91" s="143"/>
      <c r="D91" s="143"/>
      <c r="E91" s="143"/>
      <c r="F91" s="143"/>
      <c r="G91" s="143"/>
      <c r="H91" s="143"/>
      <c r="I91" s="143"/>
      <c r="J91" s="144"/>
    </row>
    <row r="92" spans="1:10" x14ac:dyDescent="0.3">
      <c r="A92" s="138"/>
      <c r="B92" s="142"/>
      <c r="C92" s="143"/>
      <c r="D92" s="143"/>
      <c r="E92" s="143"/>
      <c r="F92" s="143"/>
      <c r="G92" s="143"/>
      <c r="H92" s="143"/>
      <c r="I92" s="143"/>
      <c r="J92" s="144"/>
    </row>
    <row r="93" spans="1:10" x14ac:dyDescent="0.3">
      <c r="A93" s="138"/>
      <c r="B93" s="142"/>
      <c r="C93" s="143"/>
      <c r="D93" s="143"/>
      <c r="E93" s="143"/>
      <c r="F93" s="143"/>
      <c r="G93" s="143"/>
      <c r="H93" s="143"/>
      <c r="I93" s="143"/>
      <c r="J93" s="144"/>
    </row>
    <row r="94" spans="1:10" x14ac:dyDescent="0.3">
      <c r="A94" s="138"/>
      <c r="B94" s="142"/>
      <c r="C94" s="143"/>
      <c r="D94" s="143"/>
      <c r="E94" s="143"/>
      <c r="F94" s="143"/>
      <c r="G94" s="143"/>
      <c r="H94" s="143"/>
      <c r="I94" s="143"/>
      <c r="J94" s="144"/>
    </row>
    <row r="95" spans="1:10" ht="15" thickBot="1" x14ac:dyDescent="0.35">
      <c r="A95" s="138"/>
      <c r="B95" s="145"/>
      <c r="C95" s="146"/>
      <c r="D95" s="146"/>
      <c r="E95" s="146"/>
      <c r="F95" s="146"/>
      <c r="G95" s="146"/>
      <c r="H95" s="146"/>
      <c r="I95" s="146"/>
      <c r="J95" s="147"/>
    </row>
    <row r="96" spans="1:10" ht="4.2" customHeight="1" x14ac:dyDescent="0.3">
      <c r="B96" s="45"/>
    </row>
    <row r="97" spans="1:10" ht="30" customHeight="1" x14ac:dyDescent="0.3">
      <c r="A97" s="159" t="s">
        <v>23</v>
      </c>
      <c r="B97" s="159"/>
      <c r="C97" s="159"/>
      <c r="D97" s="159"/>
      <c r="E97" s="159"/>
      <c r="F97" s="159"/>
      <c r="G97" s="159"/>
      <c r="I97" s="160" t="s">
        <v>35</v>
      </c>
      <c r="J97" s="161"/>
    </row>
    <row r="98" spans="1:10" ht="21" customHeight="1" x14ac:dyDescent="0.3">
      <c r="A98" s="162" t="s">
        <v>1</v>
      </c>
      <c r="B98" s="163"/>
      <c r="C98" s="163"/>
      <c r="D98" s="163"/>
      <c r="E98" s="163"/>
      <c r="F98" s="163"/>
      <c r="G98" s="164"/>
      <c r="I98" s="171" t="s">
        <v>36</v>
      </c>
      <c r="J98" s="172"/>
    </row>
    <row r="99" spans="1:10" ht="22.5" customHeight="1" x14ac:dyDescent="0.3">
      <c r="A99" s="165"/>
      <c r="B99" s="166"/>
      <c r="C99" s="166"/>
      <c r="D99" s="166"/>
      <c r="E99" s="166"/>
      <c r="F99" s="166"/>
      <c r="G99" s="167"/>
      <c r="I99" s="173"/>
      <c r="J99" s="174"/>
    </row>
    <row r="100" spans="1:10" x14ac:dyDescent="0.3">
      <c r="A100" s="165"/>
      <c r="B100" s="166"/>
      <c r="C100" s="166"/>
      <c r="D100" s="166"/>
      <c r="E100" s="166"/>
      <c r="F100" s="166"/>
      <c r="G100" s="167"/>
      <c r="I100" s="173"/>
      <c r="J100" s="174"/>
    </row>
    <row r="101" spans="1:10" x14ac:dyDescent="0.3">
      <c r="A101" s="165"/>
      <c r="B101" s="166"/>
      <c r="C101" s="166"/>
      <c r="D101" s="166"/>
      <c r="E101" s="166"/>
      <c r="F101" s="166"/>
      <c r="G101" s="167"/>
      <c r="I101" s="173"/>
      <c r="J101" s="174"/>
    </row>
    <row r="102" spans="1:10" x14ac:dyDescent="0.3">
      <c r="A102" s="165"/>
      <c r="B102" s="166"/>
      <c r="C102" s="166"/>
      <c r="D102" s="166"/>
      <c r="E102" s="166"/>
      <c r="F102" s="166"/>
      <c r="G102" s="167"/>
      <c r="I102" s="173"/>
      <c r="J102" s="174"/>
    </row>
    <row r="103" spans="1:10" ht="27" customHeight="1" x14ac:dyDescent="0.3">
      <c r="A103" s="168"/>
      <c r="B103" s="169"/>
      <c r="C103" s="169"/>
      <c r="D103" s="169"/>
      <c r="E103" s="169"/>
      <c r="F103" s="169"/>
      <c r="G103" s="170"/>
      <c r="I103" s="175"/>
      <c r="J103" s="176"/>
    </row>
  </sheetData>
  <sheetProtection algorithmName="SHA-512" hashValue="xAsZHeKWW39xtivalg0s07DrqcMfVFXtnXIE1VyVXuAEhsKOCv2C3vgSMKijtKJ1dS+AQUNJvsy7OSu4rbQnFg==" saltValue="5C4kX3CwAprZV9NK2o1o/A==" spinCount="100000" sheet="1" objects="1" scenarios="1"/>
  <mergeCells count="53">
    <mergeCell ref="A1:G1"/>
    <mergeCell ref="I1:J1"/>
    <mergeCell ref="A4:J6"/>
    <mergeCell ref="A8:J8"/>
    <mergeCell ref="A9:B9"/>
    <mergeCell ref="C9:J9"/>
    <mergeCell ref="B19:E19"/>
    <mergeCell ref="A10:B10"/>
    <mergeCell ref="C10:J10"/>
    <mergeCell ref="A11:B11"/>
    <mergeCell ref="C11:J11"/>
    <mergeCell ref="A12:B12"/>
    <mergeCell ref="C12:J12"/>
    <mergeCell ref="A13:B13"/>
    <mergeCell ref="C13:J13"/>
    <mergeCell ref="A14:B14"/>
    <mergeCell ref="C14:J14"/>
    <mergeCell ref="A17:J17"/>
    <mergeCell ref="B54:E54"/>
    <mergeCell ref="B28:E28"/>
    <mergeCell ref="B30:E30"/>
    <mergeCell ref="B34:E34"/>
    <mergeCell ref="B36:E36"/>
    <mergeCell ref="B40:E40"/>
    <mergeCell ref="B42:E42"/>
    <mergeCell ref="B44:E44"/>
    <mergeCell ref="B46:E46"/>
    <mergeCell ref="B48:E48"/>
    <mergeCell ref="B50:E50"/>
    <mergeCell ref="B52:E52"/>
    <mergeCell ref="B72:E72"/>
    <mergeCell ref="B58:E58"/>
    <mergeCell ref="B60:E60"/>
    <mergeCell ref="B62:E62"/>
    <mergeCell ref="B64:E64"/>
    <mergeCell ref="B65:E65"/>
    <mergeCell ref="B66:E66"/>
    <mergeCell ref="B67:E67"/>
    <mergeCell ref="B68:E68"/>
    <mergeCell ref="B69:E69"/>
    <mergeCell ref="B70:E70"/>
    <mergeCell ref="B71:E71"/>
    <mergeCell ref="A97:G97"/>
    <mergeCell ref="I97:J97"/>
    <mergeCell ref="A98:G103"/>
    <mergeCell ref="I98:J103"/>
    <mergeCell ref="B73:E73"/>
    <mergeCell ref="A77:H77"/>
    <mergeCell ref="A78:A85"/>
    <mergeCell ref="B78:J85"/>
    <mergeCell ref="A87:H87"/>
    <mergeCell ref="A88:A95"/>
    <mergeCell ref="B88:J95"/>
  </mergeCells>
  <pageMargins left="0.25" right="0.25" top="0.75" bottom="0.75" header="0.3" footer="0.3"/>
  <pageSetup paperSize="9" scale="39" fitToHeight="0"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3B885F-EA72-4C41-ABDF-EE97EE7DC272}">
          <x14:formula1>
            <xm:f>Eenheden!$A$1:$A$6</xm:f>
          </x14:formula1>
          <xm:sqref>G61 G55:G57 G65:G72 G24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 xmlns="8fe6c792-367d-4e8c-9960-a8ad9ca1c4d8" xsi:nil="true"/>
    <lcf76f155ced4ddcb4097134ff3c332f xmlns="8fe6c792-367d-4e8c-9960-a8ad9ca1c4d8">
      <Terms xmlns="http://schemas.microsoft.com/office/infopath/2007/PartnerControls"/>
    </lcf76f155ced4ddcb4097134ff3c332f>
    <TaxCatchAll xmlns="a342bc1d-40e9-45d3-b325-0fa92e56c3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9A37E7613C0643AF20892EECFD9588" ma:contentTypeVersion="19" ma:contentTypeDescription="Een nieuw document maken." ma:contentTypeScope="" ma:versionID="a1e2e1b76056df1b41b01fe36d0ca3f7">
  <xsd:schema xmlns:xsd="http://www.w3.org/2001/XMLSchema" xmlns:xs="http://www.w3.org/2001/XMLSchema" xmlns:p="http://schemas.microsoft.com/office/2006/metadata/properties" xmlns:ns2="8fe6c792-367d-4e8c-9960-a8ad9ca1c4d8" xmlns:ns3="a342bc1d-40e9-45d3-b325-0fa92e56c33c" targetNamespace="http://schemas.microsoft.com/office/2006/metadata/properties" ma:root="true" ma:fieldsID="6b6536be53ce373c11f7e7102aba5e60" ns2:_="" ns3:_="">
    <xsd:import namespace="8fe6c792-367d-4e8c-9960-a8ad9ca1c4d8"/>
    <xsd:import namespace="a342bc1d-40e9-45d3-b325-0fa92e56c3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atum"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6c792-367d-4e8c-9960-a8ad9ca1c4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 ma:index="12" nillable="true" ma:displayName="Datum" ma:format="DateOnly" ma:internalName="Datum">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031f3a18-01b8-4a8c-94fa-bd072535d0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2bc1d-40e9-45d3-b325-0fa92e56c33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90c78a09-eee0-4737-9c59-214b6b1aefb8}" ma:internalName="TaxCatchAll" ma:showField="CatchAllData" ma:web="a342bc1d-40e9-45d3-b325-0fa92e56c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CE831-9B91-4B87-AA71-7DADAEB4D7C3}">
  <ds:schemaRefs>
    <ds:schemaRef ds:uri="http://schemas.microsoft.com/sharepoint/v3/contenttype/forms"/>
  </ds:schemaRefs>
</ds:datastoreItem>
</file>

<file path=customXml/itemProps2.xml><?xml version="1.0" encoding="utf-8"?>
<ds:datastoreItem xmlns:ds="http://schemas.openxmlformats.org/officeDocument/2006/customXml" ds:itemID="{45E67C2C-B86E-4723-BAB0-41CFD75E1C28}">
  <ds:schemaRefs>
    <ds:schemaRef ds:uri="http://purl.org/dc/elements/1.1/"/>
    <ds:schemaRef ds:uri="http://www.w3.org/XML/1998/namespace"/>
    <ds:schemaRef ds:uri="a342bc1d-40e9-45d3-b325-0fa92e56c33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fe6c792-367d-4e8c-9960-a8ad9ca1c4d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C450A85-7CAC-45DF-9ACC-4C98A6370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6c792-367d-4e8c-9960-a8ad9ca1c4d8"/>
    <ds:schemaRef ds:uri="a342bc1d-40e9-45d3-b325-0fa92e56c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2</vt:i4>
      </vt:variant>
    </vt:vector>
  </HeadingPairs>
  <TitlesOfParts>
    <vt:vector size="13" baseType="lpstr">
      <vt:lpstr>Invulinstructie</vt:lpstr>
      <vt:lpstr>Totaalblad</vt:lpstr>
      <vt:lpstr>Beesel</vt:lpstr>
      <vt:lpstr>Bergen</vt:lpstr>
      <vt:lpstr>Gennep</vt:lpstr>
      <vt:lpstr>Horst aan de Maas</vt:lpstr>
      <vt:lpstr>Peel en Maas</vt:lpstr>
      <vt:lpstr>Venlo</vt:lpstr>
      <vt:lpstr>Venray</vt:lpstr>
      <vt:lpstr>Power BI</vt:lpstr>
      <vt:lpstr>Eenheden</vt:lpstr>
      <vt:lpstr>Invulinstructie!Afdrukbereik</vt:lpstr>
      <vt:lpstr>Totaalblad!Afdrukbereik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Jolien Mestrom</dc:creator>
  <cp:lastModifiedBy>Jeanne Loonen</cp:lastModifiedBy>
  <cp:lastPrinted>2023-07-11T09:08:10Z</cp:lastPrinted>
  <dcterms:created xsi:type="dcterms:W3CDTF">2018-01-18T10:10:58Z</dcterms:created>
  <dcterms:modified xsi:type="dcterms:W3CDTF">2024-02-20T10:04:28Z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0x010100FC9A37E7613C0643AF20892EECFD9588</vt:lpwstr>
  </property>
  <property fmtid="{D5CDD505-2E9C-101B-9397-08002B2CF9AE}" pid="3" name="MediaServiceImageTags">
    <vt:lpwstr/>
  </property>
</Properties>
</file>