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codeName="ThisWorkbook" defaultThemeVersion="124226"/>
  <mc:AlternateContent xmlns:mc="http://schemas.openxmlformats.org/markup-compatibility/2006">
    <mc:Choice Requires="x15">
      <x15ac:absPath xmlns:x15ac="http://schemas.microsoft.com/office/spreadsheetml/2010/11/ac" url="C:\Users\ManonvanErp\MGR\MGR - Documenten\MGR\CB - Productieverantwoording\Productieverantwoording 2023\Formats\"/>
    </mc:Choice>
  </mc:AlternateContent>
  <xr:revisionPtr revIDLastSave="0" documentId="8_{BFB92C8A-DFAD-4EFD-AF34-296A6BF3EFB7}" xr6:coauthVersionLast="47" xr6:coauthVersionMax="47" xr10:uidLastSave="{00000000-0000-0000-0000-000000000000}"/>
  <bookViews>
    <workbookView xWindow="-108" yWindow="-108" windowWidth="23256" windowHeight="12456" activeTab="1" xr2:uid="{00000000-000D-0000-FFFF-FFFF00000000}"/>
  </bookViews>
  <sheets>
    <sheet name="Invulinstructie" sheetId="15" r:id="rId1"/>
    <sheet name="Totaalblad" sheetId="14" r:id="rId2"/>
    <sheet name="Beesel" sheetId="9" r:id="rId3"/>
    <sheet name="Bergen" sheetId="69" r:id="rId4"/>
    <sheet name="Gennep" sheetId="68" r:id="rId5"/>
    <sheet name="Horst ad Maas" sheetId="67" r:id="rId6"/>
    <sheet name="Peel en Maas" sheetId="66" r:id="rId7"/>
    <sheet name="Venlo" sheetId="71" r:id="rId8"/>
    <sheet name="Venray" sheetId="65" r:id="rId9"/>
    <sheet name="Power BI" sheetId="72" state="hidden" r:id="rId10"/>
    <sheet name="Eenheden" sheetId="27" state="hidden" r:id="rId11"/>
  </sheets>
  <definedNames>
    <definedName name="_xlnm.Print_Area" localSheetId="0">Invulinstructie!$A$1:$I$29</definedName>
    <definedName name="_xlnm.Print_Area" localSheetId="1">Totaalblad!$B$1:$O$42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29" i="72" l="1"/>
  <c r="D128" i="72"/>
  <c r="D127" i="72"/>
  <c r="D126" i="72"/>
  <c r="D125" i="72"/>
  <c r="D124" i="72"/>
  <c r="D123" i="72"/>
  <c r="D122" i="72"/>
  <c r="D121" i="72"/>
  <c r="D120" i="72"/>
  <c r="D119" i="72"/>
  <c r="D118" i="72"/>
  <c r="D117" i="72"/>
  <c r="D116" i="72"/>
  <c r="D115" i="72"/>
  <c r="D114" i="72"/>
  <c r="D113" i="72"/>
  <c r="B129" i="72"/>
  <c r="A129" i="72"/>
  <c r="B128" i="72"/>
  <c r="A128" i="72"/>
  <c r="B127" i="72"/>
  <c r="A127" i="72"/>
  <c r="B126" i="72"/>
  <c r="A126" i="72"/>
  <c r="B125" i="72"/>
  <c r="A125" i="72"/>
  <c r="B124" i="72"/>
  <c r="A124" i="72"/>
  <c r="B123" i="72"/>
  <c r="A123" i="72"/>
  <c r="B122" i="72"/>
  <c r="A122" i="72"/>
  <c r="B121" i="72"/>
  <c r="A121" i="72"/>
  <c r="B120" i="72"/>
  <c r="A120" i="72"/>
  <c r="B119" i="72"/>
  <c r="A119" i="72"/>
  <c r="B118" i="72"/>
  <c r="A118" i="72"/>
  <c r="B117" i="72"/>
  <c r="A117" i="72"/>
  <c r="B116" i="72"/>
  <c r="A116" i="72"/>
  <c r="B115" i="72"/>
  <c r="A115" i="72"/>
  <c r="B114" i="72"/>
  <c r="A114" i="72"/>
  <c r="B113" i="72"/>
  <c r="A113" i="72"/>
  <c r="B112" i="72"/>
  <c r="A112" i="72"/>
  <c r="B111" i="72"/>
  <c r="A111" i="72"/>
  <c r="B110" i="72"/>
  <c r="A110" i="72"/>
  <c r="B109" i="72"/>
  <c r="A109" i="72"/>
  <c r="B108" i="72"/>
  <c r="A108" i="72"/>
  <c r="B107" i="72"/>
  <c r="A107" i="72"/>
  <c r="B106" i="72"/>
  <c r="A106" i="72"/>
  <c r="B105" i="72"/>
  <c r="A105" i="72"/>
  <c r="B104" i="72"/>
  <c r="A104" i="72"/>
  <c r="B103" i="72"/>
  <c r="A103" i="72"/>
  <c r="B102" i="72"/>
  <c r="A102" i="72"/>
  <c r="B101" i="72"/>
  <c r="A101" i="72"/>
  <c r="B100" i="72"/>
  <c r="A100" i="72"/>
  <c r="B99" i="72"/>
  <c r="A99" i="72"/>
  <c r="B98" i="72"/>
  <c r="A98" i="72"/>
  <c r="B97" i="72"/>
  <c r="A97" i="72"/>
  <c r="B96" i="72"/>
  <c r="A96" i="72"/>
  <c r="B95" i="72"/>
  <c r="A95" i="72"/>
  <c r="B94" i="72"/>
  <c r="A94" i="72"/>
  <c r="B93" i="72"/>
  <c r="A93" i="72"/>
  <c r="D112" i="72"/>
  <c r="D111" i="72"/>
  <c r="D110" i="72"/>
  <c r="D109" i="72"/>
  <c r="D108" i="72"/>
  <c r="D107" i="72"/>
  <c r="D105" i="72"/>
  <c r="D106" i="72"/>
  <c r="D104" i="72"/>
  <c r="D103" i="72"/>
  <c r="D102" i="72"/>
  <c r="D101" i="72"/>
  <c r="D100" i="72"/>
  <c r="D99" i="72"/>
  <c r="D98" i="72"/>
  <c r="D97" i="72"/>
  <c r="D96" i="72"/>
  <c r="D95" i="72"/>
  <c r="D94" i="72"/>
  <c r="D93" i="72"/>
  <c r="D92" i="72"/>
  <c r="B92" i="72"/>
  <c r="A92" i="72"/>
  <c r="D90" i="72"/>
  <c r="D89" i="72"/>
  <c r="D88" i="72"/>
  <c r="D87" i="72"/>
  <c r="D86" i="72"/>
  <c r="D84" i="72"/>
  <c r="D83" i="72"/>
  <c r="D82" i="72"/>
  <c r="D81" i="72"/>
  <c r="D80" i="72"/>
  <c r="D79" i="72"/>
  <c r="D78" i="72"/>
  <c r="D77" i="72"/>
  <c r="D76" i="72"/>
  <c r="D75" i="72"/>
  <c r="D74" i="72"/>
  <c r="B91" i="72"/>
  <c r="A91" i="72"/>
  <c r="B90" i="72"/>
  <c r="A90" i="72"/>
  <c r="B89" i="72"/>
  <c r="A89" i="72"/>
  <c r="B88" i="72"/>
  <c r="A88" i="72"/>
  <c r="B87" i="72"/>
  <c r="A87" i="72"/>
  <c r="B86" i="72"/>
  <c r="A86" i="72"/>
  <c r="B85" i="72"/>
  <c r="A85" i="72"/>
  <c r="B84" i="72"/>
  <c r="A84" i="72"/>
  <c r="B83" i="72"/>
  <c r="A83" i="72"/>
  <c r="B82" i="72"/>
  <c r="A82" i="72"/>
  <c r="B81" i="72"/>
  <c r="A81" i="72"/>
  <c r="B80" i="72"/>
  <c r="A80" i="72"/>
  <c r="B79" i="72"/>
  <c r="A79" i="72"/>
  <c r="B78" i="72"/>
  <c r="A78" i="72"/>
  <c r="B77" i="72"/>
  <c r="A77" i="72"/>
  <c r="B76" i="72"/>
  <c r="A76" i="72"/>
  <c r="B75" i="72"/>
  <c r="A75" i="72"/>
  <c r="B74" i="72"/>
  <c r="A74" i="72"/>
  <c r="D72" i="72"/>
  <c r="D71" i="72"/>
  <c r="D70" i="72"/>
  <c r="D69" i="72"/>
  <c r="D68" i="72"/>
  <c r="D66" i="72"/>
  <c r="D65" i="72"/>
  <c r="D64" i="72"/>
  <c r="D63" i="72"/>
  <c r="D62" i="72"/>
  <c r="D61" i="72"/>
  <c r="D60" i="72"/>
  <c r="D59" i="72"/>
  <c r="D58" i="72"/>
  <c r="D57" i="72"/>
  <c r="D56" i="72"/>
  <c r="B73" i="72"/>
  <c r="A73" i="72"/>
  <c r="B72" i="72"/>
  <c r="A72" i="72"/>
  <c r="B71" i="72"/>
  <c r="A71" i="72"/>
  <c r="B70" i="72"/>
  <c r="A70" i="72"/>
  <c r="B69" i="72"/>
  <c r="A69" i="72"/>
  <c r="B68" i="72"/>
  <c r="A68" i="72"/>
  <c r="B67" i="72"/>
  <c r="A67" i="72"/>
  <c r="B66" i="72"/>
  <c r="A66" i="72"/>
  <c r="B65" i="72"/>
  <c r="A65" i="72"/>
  <c r="B64" i="72"/>
  <c r="A64" i="72"/>
  <c r="B63" i="72"/>
  <c r="A63" i="72"/>
  <c r="B62" i="72"/>
  <c r="A62" i="72"/>
  <c r="B61" i="72"/>
  <c r="A61" i="72"/>
  <c r="B60" i="72"/>
  <c r="A60" i="72"/>
  <c r="B59" i="72"/>
  <c r="A59" i="72"/>
  <c r="B58" i="72"/>
  <c r="A58" i="72"/>
  <c r="B57" i="72"/>
  <c r="A57" i="72"/>
  <c r="B56" i="72"/>
  <c r="A56" i="72"/>
  <c r="D54" i="72"/>
  <c r="D53" i="72"/>
  <c r="D52" i="72"/>
  <c r="D51" i="72"/>
  <c r="D50" i="72"/>
  <c r="D48" i="72"/>
  <c r="D46" i="72"/>
  <c r="D45" i="72"/>
  <c r="D44" i="72"/>
  <c r="D43" i="72"/>
  <c r="D42" i="72"/>
  <c r="D41" i="72"/>
  <c r="D40" i="72"/>
  <c r="D39" i="72"/>
  <c r="D38" i="72"/>
  <c r="D20" i="72"/>
  <c r="B55" i="72"/>
  <c r="A55" i="72"/>
  <c r="B54" i="72"/>
  <c r="A54" i="72"/>
  <c r="B53" i="72"/>
  <c r="A53" i="72"/>
  <c r="B52" i="72"/>
  <c r="A52" i="72"/>
  <c r="B51" i="72"/>
  <c r="A51" i="72"/>
  <c r="B50" i="72"/>
  <c r="A50" i="72"/>
  <c r="B49" i="72"/>
  <c r="A49" i="72"/>
  <c r="B48" i="72"/>
  <c r="A48" i="72"/>
  <c r="B47" i="72"/>
  <c r="A47" i="72"/>
  <c r="B46" i="72"/>
  <c r="A46" i="72"/>
  <c r="B45" i="72"/>
  <c r="A45" i="72"/>
  <c r="B44" i="72"/>
  <c r="A44" i="72"/>
  <c r="B43" i="72"/>
  <c r="A43" i="72"/>
  <c r="B42" i="72"/>
  <c r="A42" i="72"/>
  <c r="B41" i="72"/>
  <c r="A41" i="72"/>
  <c r="B40" i="72"/>
  <c r="A40" i="72"/>
  <c r="B39" i="72"/>
  <c r="A39" i="72"/>
  <c r="B38" i="72"/>
  <c r="A38" i="72"/>
  <c r="D36" i="72"/>
  <c r="D34" i="72"/>
  <c r="D33" i="72"/>
  <c r="D32" i="72"/>
  <c r="D30" i="72"/>
  <c r="D29" i="72"/>
  <c r="D28" i="72"/>
  <c r="D27" i="72"/>
  <c r="D25" i="72"/>
  <c r="D24" i="72"/>
  <c r="D17" i="72"/>
  <c r="D16" i="72"/>
  <c r="D14" i="72"/>
  <c r="D12" i="72"/>
  <c r="D11" i="72"/>
  <c r="D10" i="72"/>
  <c r="D9" i="72"/>
  <c r="D8" i="72"/>
  <c r="D7" i="72"/>
  <c r="D6" i="72"/>
  <c r="D5" i="72"/>
  <c r="D4" i="72"/>
  <c r="D3" i="72"/>
  <c r="D2" i="72"/>
  <c r="B37" i="72"/>
  <c r="A37" i="72"/>
  <c r="B36" i="72"/>
  <c r="A36" i="72"/>
  <c r="B35" i="72"/>
  <c r="A35" i="72"/>
  <c r="B34" i="72"/>
  <c r="A34" i="72"/>
  <c r="B33" i="72"/>
  <c r="A33" i="72"/>
  <c r="B32" i="72"/>
  <c r="A32" i="72"/>
  <c r="B31" i="72"/>
  <c r="A31" i="72"/>
  <c r="B30" i="72"/>
  <c r="A30" i="72"/>
  <c r="B29" i="72"/>
  <c r="A29" i="72"/>
  <c r="B28" i="72"/>
  <c r="A28" i="72"/>
  <c r="B27" i="72"/>
  <c r="A27" i="72"/>
  <c r="B26" i="72"/>
  <c r="A26" i="72"/>
  <c r="B25" i="72"/>
  <c r="A25" i="72"/>
  <c r="B24" i="72"/>
  <c r="A24" i="72"/>
  <c r="B23" i="72"/>
  <c r="A23" i="72"/>
  <c r="B22" i="72"/>
  <c r="A22" i="72"/>
  <c r="B21" i="72"/>
  <c r="A21" i="72"/>
  <c r="B20" i="72"/>
  <c r="A20" i="72"/>
  <c r="B19" i="72"/>
  <c r="A19" i="72"/>
  <c r="B18" i="72"/>
  <c r="A18" i="72"/>
  <c r="B17" i="72"/>
  <c r="A17" i="72"/>
  <c r="B16" i="72"/>
  <c r="A16" i="72"/>
  <c r="B15" i="72"/>
  <c r="A15" i="72"/>
  <c r="B14" i="72"/>
  <c r="A14" i="72"/>
  <c r="B13" i="72"/>
  <c r="A13" i="72"/>
  <c r="B12" i="72"/>
  <c r="A12" i="72"/>
  <c r="B11" i="72"/>
  <c r="A11" i="72"/>
  <c r="B10" i="72"/>
  <c r="A10" i="72"/>
  <c r="B9" i="72"/>
  <c r="A9" i="72"/>
  <c r="B8" i="72"/>
  <c r="A8" i="72"/>
  <c r="B7" i="72"/>
  <c r="A7" i="72"/>
  <c r="B6" i="72"/>
  <c r="A6" i="72"/>
  <c r="B5" i="72"/>
  <c r="A5" i="72"/>
  <c r="B4" i="72"/>
  <c r="A4" i="72"/>
  <c r="B3" i="72"/>
  <c r="A3" i="72"/>
  <c r="B2" i="72"/>
  <c r="J237" i="69"/>
  <c r="J93" i="69"/>
  <c r="J94" i="69"/>
  <c r="H95" i="69"/>
  <c r="H94" i="69"/>
  <c r="J87" i="69"/>
  <c r="J88" i="69"/>
  <c r="H88" i="69"/>
  <c r="H89" i="69"/>
  <c r="J60" i="69"/>
  <c r="H61" i="69"/>
  <c r="H76" i="71"/>
  <c r="H75" i="71"/>
  <c r="J75" i="71"/>
  <c r="H74" i="71"/>
  <c r="J74" i="71"/>
  <c r="J68" i="71"/>
  <c r="J69" i="71"/>
  <c r="J70" i="71"/>
  <c r="H69" i="71"/>
  <c r="H70" i="71"/>
  <c r="J60" i="71"/>
  <c r="H60" i="71"/>
  <c r="A2" i="72"/>
  <c r="J163" i="71"/>
  <c r="J162" i="71"/>
  <c r="J161" i="71"/>
  <c r="J160" i="71"/>
  <c r="J159" i="71"/>
  <c r="J158" i="71"/>
  <c r="J157" i="71"/>
  <c r="J156" i="71"/>
  <c r="J155" i="71"/>
  <c r="J154" i="71"/>
  <c r="J150" i="71"/>
  <c r="J151" i="71" s="1"/>
  <c r="J146" i="71"/>
  <c r="J145" i="71"/>
  <c r="J143" i="71"/>
  <c r="J142" i="71"/>
  <c r="J137" i="71"/>
  <c r="J136" i="71"/>
  <c r="J135" i="71"/>
  <c r="J131" i="71"/>
  <c r="J132" i="71" s="1"/>
  <c r="J127" i="71"/>
  <c r="J125" i="71"/>
  <c r="H125" i="71"/>
  <c r="J124" i="71"/>
  <c r="H124" i="71"/>
  <c r="J122" i="71"/>
  <c r="J120" i="71"/>
  <c r="H120" i="71"/>
  <c r="J119" i="71"/>
  <c r="H119" i="71"/>
  <c r="J118" i="71"/>
  <c r="H118" i="71"/>
  <c r="J116" i="71"/>
  <c r="J114" i="71"/>
  <c r="H114" i="71"/>
  <c r="J113" i="71"/>
  <c r="H113" i="71"/>
  <c r="J112" i="71"/>
  <c r="H112" i="71"/>
  <c r="J110" i="71"/>
  <c r="J108" i="71"/>
  <c r="H108" i="71"/>
  <c r="J107" i="71"/>
  <c r="H107" i="71"/>
  <c r="J105" i="71"/>
  <c r="J103" i="71"/>
  <c r="H103" i="71"/>
  <c r="J102" i="71"/>
  <c r="H102" i="71"/>
  <c r="J101" i="71"/>
  <c r="H101" i="71"/>
  <c r="J99" i="71"/>
  <c r="J97" i="71"/>
  <c r="H97" i="71"/>
  <c r="J96" i="71"/>
  <c r="H96" i="71"/>
  <c r="J95" i="71"/>
  <c r="H95" i="71"/>
  <c r="J90" i="71"/>
  <c r="J88" i="71"/>
  <c r="H88" i="71"/>
  <c r="J87" i="71"/>
  <c r="H87" i="71"/>
  <c r="J86" i="71"/>
  <c r="H86" i="71"/>
  <c r="J81" i="71"/>
  <c r="H81" i="71"/>
  <c r="J80" i="71"/>
  <c r="H80" i="71"/>
  <c r="J76" i="71"/>
  <c r="J73" i="71"/>
  <c r="H73" i="71"/>
  <c r="J72" i="71"/>
  <c r="H72" i="71"/>
  <c r="H68" i="71"/>
  <c r="J67" i="71"/>
  <c r="H67" i="71"/>
  <c r="J66" i="71"/>
  <c r="H66" i="71"/>
  <c r="J61" i="71"/>
  <c r="H61" i="71"/>
  <c r="J59" i="71"/>
  <c r="H59" i="71"/>
  <c r="J58" i="71"/>
  <c r="H58" i="71"/>
  <c r="J54" i="71"/>
  <c r="J53" i="71"/>
  <c r="J49" i="71"/>
  <c r="J50" i="71" s="1"/>
  <c r="J45" i="71"/>
  <c r="J43" i="71"/>
  <c r="J38" i="71"/>
  <c r="J39" i="71" s="1"/>
  <c r="J34" i="71"/>
  <c r="J33" i="71"/>
  <c r="J32" i="71"/>
  <c r="J31" i="71"/>
  <c r="J29" i="71"/>
  <c r="J28" i="71"/>
  <c r="J27" i="71"/>
  <c r="J26" i="71"/>
  <c r="J21" i="71"/>
  <c r="J22" i="71" s="1"/>
  <c r="C14" i="71"/>
  <c r="C13" i="71"/>
  <c r="C12" i="71"/>
  <c r="C11" i="71"/>
  <c r="C10" i="71"/>
  <c r="C9" i="71"/>
  <c r="J46" i="71" l="1"/>
  <c r="J55" i="71"/>
  <c r="J91" i="71"/>
  <c r="J62" i="71"/>
  <c r="J167" i="71" s="1"/>
  <c r="J77" i="71"/>
  <c r="J138" i="71"/>
  <c r="J147" i="71"/>
  <c r="J128" i="71"/>
  <c r="J164" i="71"/>
  <c r="J82" i="71"/>
  <c r="J35" i="71"/>
  <c r="J197" i="69"/>
  <c r="J195" i="69"/>
  <c r="H195" i="69"/>
  <c r="J194" i="69"/>
  <c r="H194" i="69"/>
  <c r="J192" i="69"/>
  <c r="J190" i="69"/>
  <c r="H190" i="69"/>
  <c r="J189" i="69"/>
  <c r="H189" i="69"/>
  <c r="J188" i="69"/>
  <c r="H188" i="69"/>
  <c r="J186" i="69"/>
  <c r="J184" i="69"/>
  <c r="H184" i="69"/>
  <c r="J183" i="69"/>
  <c r="H183" i="69"/>
  <c r="J182" i="69"/>
  <c r="H182" i="69"/>
  <c r="J180" i="69"/>
  <c r="J178" i="69"/>
  <c r="H178" i="69"/>
  <c r="J177" i="69"/>
  <c r="H177" i="69"/>
  <c r="J175" i="69"/>
  <c r="J173" i="69"/>
  <c r="H173" i="69"/>
  <c r="J172" i="69"/>
  <c r="H172" i="69"/>
  <c r="J171" i="69"/>
  <c r="H171" i="69"/>
  <c r="J169" i="69"/>
  <c r="J167" i="69"/>
  <c r="H167" i="69"/>
  <c r="J166" i="69"/>
  <c r="H166" i="69"/>
  <c r="J165" i="69"/>
  <c r="H165" i="69"/>
  <c r="J137" i="69"/>
  <c r="J135" i="69"/>
  <c r="H135" i="69"/>
  <c r="J134" i="69"/>
  <c r="H134" i="69"/>
  <c r="J133" i="69"/>
  <c r="J138" i="69" s="1"/>
  <c r="H133" i="69"/>
  <c r="J105" i="69"/>
  <c r="H105" i="69"/>
  <c r="J104" i="69"/>
  <c r="H104" i="69"/>
  <c r="J95" i="69"/>
  <c r="H93" i="69"/>
  <c r="J92" i="69"/>
  <c r="H92" i="69"/>
  <c r="J91" i="69"/>
  <c r="H91" i="69"/>
  <c r="J89" i="69"/>
  <c r="H87" i="69"/>
  <c r="J86" i="69"/>
  <c r="H86" i="69"/>
  <c r="J85" i="69"/>
  <c r="H85" i="69"/>
  <c r="J61" i="69"/>
  <c r="H60" i="69"/>
  <c r="J59" i="69"/>
  <c r="H59" i="69"/>
  <c r="J58" i="69"/>
  <c r="H58" i="69"/>
  <c r="J198" i="69" l="1"/>
  <c r="J106" i="69"/>
  <c r="J96" i="69"/>
  <c r="J62" i="69"/>
  <c r="J233" i="69" l="1"/>
  <c r="J232" i="69"/>
  <c r="J231" i="69"/>
  <c r="J230" i="69"/>
  <c r="J229" i="69"/>
  <c r="J228" i="69"/>
  <c r="J227" i="69"/>
  <c r="J226" i="69"/>
  <c r="J225" i="69"/>
  <c r="J224" i="69"/>
  <c r="J220" i="69"/>
  <c r="J221" i="69" s="1"/>
  <c r="J216" i="69"/>
  <c r="J215" i="69"/>
  <c r="J213" i="69"/>
  <c r="J212" i="69"/>
  <c r="J207" i="69"/>
  <c r="J206" i="69"/>
  <c r="J205" i="69"/>
  <c r="J201" i="69"/>
  <c r="J202" i="69" s="1"/>
  <c r="J160" i="69"/>
  <c r="J159" i="69"/>
  <c r="J157" i="69"/>
  <c r="J156" i="69"/>
  <c r="J155" i="69"/>
  <c r="J154" i="69"/>
  <c r="J153" i="69"/>
  <c r="J152" i="69"/>
  <c r="J150" i="69"/>
  <c r="J149" i="69"/>
  <c r="J147" i="69"/>
  <c r="J146" i="69"/>
  <c r="J145" i="69"/>
  <c r="J144" i="69"/>
  <c r="J143" i="69"/>
  <c r="J142" i="69"/>
  <c r="J128" i="69"/>
  <c r="J127" i="69"/>
  <c r="J125" i="69"/>
  <c r="J124" i="69"/>
  <c r="J123" i="69"/>
  <c r="J122" i="69"/>
  <c r="J121" i="69"/>
  <c r="J120" i="69"/>
  <c r="J118" i="69"/>
  <c r="J117" i="69"/>
  <c r="J115" i="69"/>
  <c r="J114" i="69"/>
  <c r="J113" i="69"/>
  <c r="J112" i="69"/>
  <c r="J111" i="69"/>
  <c r="J110" i="69"/>
  <c r="J100" i="69"/>
  <c r="J99" i="69"/>
  <c r="J80" i="69"/>
  <c r="J79" i="69"/>
  <c r="J78" i="69"/>
  <c r="J77" i="69"/>
  <c r="J76" i="69"/>
  <c r="J75" i="69"/>
  <c r="J74" i="69"/>
  <c r="J72" i="69"/>
  <c r="J71" i="69"/>
  <c r="J70" i="69"/>
  <c r="J69" i="69"/>
  <c r="J68" i="69"/>
  <c r="J67" i="69"/>
  <c r="J66" i="69"/>
  <c r="J54" i="69"/>
  <c r="J53" i="69"/>
  <c r="J49" i="69"/>
  <c r="J50" i="69" s="1"/>
  <c r="J45" i="69"/>
  <c r="J43" i="69"/>
  <c r="J38" i="69"/>
  <c r="J39" i="69" s="1"/>
  <c r="J34" i="69"/>
  <c r="J33" i="69"/>
  <c r="J32" i="69"/>
  <c r="J31" i="69"/>
  <c r="J29" i="69"/>
  <c r="J28" i="69"/>
  <c r="J27" i="69"/>
  <c r="J26" i="69"/>
  <c r="J21" i="69"/>
  <c r="J22" i="69" s="1"/>
  <c r="C14" i="69"/>
  <c r="C13" i="69"/>
  <c r="C12" i="69"/>
  <c r="C11" i="69"/>
  <c r="C10" i="69"/>
  <c r="C9" i="69"/>
  <c r="J213" i="68"/>
  <c r="J212" i="68"/>
  <c r="J211" i="68"/>
  <c r="J210" i="68"/>
  <c r="J209" i="68"/>
  <c r="J208" i="68"/>
  <c r="J207" i="68"/>
  <c r="J206" i="68"/>
  <c r="J205" i="68"/>
  <c r="J214" i="68" s="1"/>
  <c r="J204" i="68"/>
  <c r="J200" i="68"/>
  <c r="J201" i="68" s="1"/>
  <c r="D35" i="72" s="1"/>
  <c r="J196" i="68"/>
  <c r="J195" i="68"/>
  <c r="J193" i="68"/>
  <c r="J192" i="68"/>
  <c r="J197" i="68" s="1"/>
  <c r="J187" i="68"/>
  <c r="J186" i="68"/>
  <c r="J185" i="68"/>
  <c r="J188" i="68" s="1"/>
  <c r="J182" i="68"/>
  <c r="J181" i="68"/>
  <c r="J177" i="68"/>
  <c r="J176" i="68"/>
  <c r="J174" i="68"/>
  <c r="J173" i="68"/>
  <c r="J172" i="68"/>
  <c r="J171" i="68"/>
  <c r="J169" i="68"/>
  <c r="J168" i="68"/>
  <c r="J166" i="68"/>
  <c r="J165" i="68"/>
  <c r="J164" i="68"/>
  <c r="J163" i="68"/>
  <c r="J162" i="68"/>
  <c r="J161" i="68"/>
  <c r="J159" i="68"/>
  <c r="J158" i="68"/>
  <c r="J156" i="68"/>
  <c r="J155" i="68"/>
  <c r="J154" i="68"/>
  <c r="J153" i="68"/>
  <c r="J152" i="68"/>
  <c r="J151" i="68"/>
  <c r="J149" i="68"/>
  <c r="J148" i="68"/>
  <c r="J146" i="68"/>
  <c r="J145" i="68"/>
  <c r="J144" i="68"/>
  <c r="J143" i="68"/>
  <c r="J141" i="68"/>
  <c r="J140" i="68"/>
  <c r="J138" i="68"/>
  <c r="J137" i="68"/>
  <c r="J136" i="68"/>
  <c r="J135" i="68"/>
  <c r="J134" i="68"/>
  <c r="J133" i="68"/>
  <c r="J131" i="68"/>
  <c r="J130" i="68"/>
  <c r="J128" i="68"/>
  <c r="J127" i="68"/>
  <c r="J126" i="68"/>
  <c r="J125" i="68"/>
  <c r="J124" i="68"/>
  <c r="J123" i="68"/>
  <c r="J178" i="68" s="1"/>
  <c r="D31" i="72" s="1"/>
  <c r="J118" i="68"/>
  <c r="J117" i="68"/>
  <c r="J115" i="68"/>
  <c r="J114" i="68"/>
  <c r="J113" i="68"/>
  <c r="J112" i="68"/>
  <c r="J111" i="68"/>
  <c r="J110" i="68"/>
  <c r="J108" i="68"/>
  <c r="J107" i="68"/>
  <c r="J105" i="68"/>
  <c r="J104" i="68"/>
  <c r="J103" i="68"/>
  <c r="J102" i="68"/>
  <c r="J101" i="68"/>
  <c r="J100" i="68"/>
  <c r="J119" i="68" s="1"/>
  <c r="J95" i="68"/>
  <c r="J94" i="68"/>
  <c r="J93" i="68"/>
  <c r="J96" i="68" s="1"/>
  <c r="J92" i="68"/>
  <c r="J88" i="68"/>
  <c r="J87" i="68"/>
  <c r="J89" i="68" s="1"/>
  <c r="J83" i="68"/>
  <c r="J82" i="68"/>
  <c r="J81" i="68"/>
  <c r="J80" i="68"/>
  <c r="J79" i="68"/>
  <c r="J78" i="68"/>
  <c r="J77" i="68"/>
  <c r="J75" i="68"/>
  <c r="J74" i="68"/>
  <c r="J73" i="68"/>
  <c r="J72" i="68"/>
  <c r="J71" i="68"/>
  <c r="J70" i="68"/>
  <c r="J69" i="68"/>
  <c r="J84" i="68" s="1"/>
  <c r="J64" i="68"/>
  <c r="J63" i="68"/>
  <c r="J62" i="68"/>
  <c r="J61" i="68"/>
  <c r="J60" i="68"/>
  <c r="J59" i="68"/>
  <c r="J58" i="68"/>
  <c r="J54" i="68"/>
  <c r="J55" i="68" s="1"/>
  <c r="J53" i="68"/>
  <c r="J49" i="68"/>
  <c r="J50" i="68" s="1"/>
  <c r="J45" i="68"/>
  <c r="J43" i="68"/>
  <c r="J46" i="68" s="1"/>
  <c r="D23" i="72" s="1"/>
  <c r="J38" i="68"/>
  <c r="J39" i="68" s="1"/>
  <c r="D22" i="72" s="1"/>
  <c r="J34" i="68"/>
  <c r="J33" i="68"/>
  <c r="J32" i="68"/>
  <c r="J31" i="68"/>
  <c r="J29" i="68"/>
  <c r="J28" i="68"/>
  <c r="J27" i="68"/>
  <c r="J26" i="68"/>
  <c r="J21" i="68"/>
  <c r="J22" i="68" s="1"/>
  <c r="C14" i="68"/>
  <c r="C13" i="68"/>
  <c r="C12" i="68"/>
  <c r="C11" i="68"/>
  <c r="C10" i="68"/>
  <c r="C9" i="68"/>
  <c r="J213" i="67"/>
  <c r="J212" i="67"/>
  <c r="J211" i="67"/>
  <c r="J210" i="67"/>
  <c r="J209" i="67"/>
  <c r="J208" i="67"/>
  <c r="J207" i="67"/>
  <c r="J206" i="67"/>
  <c r="J205" i="67"/>
  <c r="J214" i="67" s="1"/>
  <c r="J204" i="67"/>
  <c r="J200" i="67"/>
  <c r="J201" i="67" s="1"/>
  <c r="J196" i="67"/>
  <c r="J195" i="67"/>
  <c r="J193" i="67"/>
  <c r="J192" i="67"/>
  <c r="J197" i="67" s="1"/>
  <c r="J187" i="67"/>
  <c r="J186" i="67"/>
  <c r="J185" i="67"/>
  <c r="J188" i="67" s="1"/>
  <c r="J181" i="67"/>
  <c r="J182" i="67" s="1"/>
  <c r="J177" i="67"/>
  <c r="J176" i="67"/>
  <c r="J174" i="67"/>
  <c r="J173" i="67"/>
  <c r="J172" i="67"/>
  <c r="J171" i="67"/>
  <c r="J169" i="67"/>
  <c r="J168" i="67"/>
  <c r="J166" i="67"/>
  <c r="J165" i="67"/>
  <c r="J164" i="67"/>
  <c r="J163" i="67"/>
  <c r="J162" i="67"/>
  <c r="J161" i="67"/>
  <c r="J159" i="67"/>
  <c r="J158" i="67"/>
  <c r="J156" i="67"/>
  <c r="J155" i="67"/>
  <c r="J154" i="67"/>
  <c r="J153" i="67"/>
  <c r="J152" i="67"/>
  <c r="J151" i="67"/>
  <c r="J149" i="67"/>
  <c r="J148" i="67"/>
  <c r="J146" i="67"/>
  <c r="J145" i="67"/>
  <c r="J144" i="67"/>
  <c r="J143" i="67"/>
  <c r="J141" i="67"/>
  <c r="J140" i="67"/>
  <c r="J138" i="67"/>
  <c r="J137" i="67"/>
  <c r="J136" i="67"/>
  <c r="J135" i="67"/>
  <c r="J134" i="67"/>
  <c r="J133" i="67"/>
  <c r="J131" i="67"/>
  <c r="J130" i="67"/>
  <c r="J128" i="67"/>
  <c r="J127" i="67"/>
  <c r="J126" i="67"/>
  <c r="J125" i="67"/>
  <c r="J124" i="67"/>
  <c r="J123" i="67"/>
  <c r="J118" i="67"/>
  <c r="J117" i="67"/>
  <c r="J115" i="67"/>
  <c r="J114" i="67"/>
  <c r="J113" i="67"/>
  <c r="J112" i="67"/>
  <c r="J111" i="67"/>
  <c r="J110" i="67"/>
  <c r="J108" i="67"/>
  <c r="J107" i="67"/>
  <c r="J105" i="67"/>
  <c r="J104" i="67"/>
  <c r="J103" i="67"/>
  <c r="J102" i="67"/>
  <c r="J101" i="67"/>
  <c r="J100" i="67"/>
  <c r="J119" i="67" s="1"/>
  <c r="J95" i="67"/>
  <c r="J94" i="67"/>
  <c r="J93" i="67"/>
  <c r="J92" i="67"/>
  <c r="J88" i="67"/>
  <c r="J89" i="67" s="1"/>
  <c r="J87" i="67"/>
  <c r="J83" i="67"/>
  <c r="J82" i="67"/>
  <c r="J81" i="67"/>
  <c r="J80" i="67"/>
  <c r="J79" i="67"/>
  <c r="J78" i="67"/>
  <c r="J77" i="67"/>
  <c r="J75" i="67"/>
  <c r="J74" i="67"/>
  <c r="J73" i="67"/>
  <c r="J72" i="67"/>
  <c r="J71" i="67"/>
  <c r="J70" i="67"/>
  <c r="J69" i="67"/>
  <c r="J84" i="67" s="1"/>
  <c r="J64" i="67"/>
  <c r="J63" i="67"/>
  <c r="J62" i="67"/>
  <c r="J61" i="67"/>
  <c r="J60" i="67"/>
  <c r="J59" i="67"/>
  <c r="J58" i="67"/>
  <c r="J65" i="67" s="1"/>
  <c r="J54" i="67"/>
  <c r="J53" i="67"/>
  <c r="J55" i="67" s="1"/>
  <c r="J49" i="67"/>
  <c r="J50" i="67" s="1"/>
  <c r="J45" i="67"/>
  <c r="J43" i="67"/>
  <c r="J46" i="67" s="1"/>
  <c r="J38" i="67"/>
  <c r="J39" i="67" s="1"/>
  <c r="J34" i="67"/>
  <c r="J33" i="67"/>
  <c r="J32" i="67"/>
  <c r="J31" i="67"/>
  <c r="J29" i="67"/>
  <c r="J28" i="67"/>
  <c r="J27" i="67"/>
  <c r="J26" i="67"/>
  <c r="J35" i="67" s="1"/>
  <c r="J21" i="67"/>
  <c r="J22" i="67" s="1"/>
  <c r="C14" i="67"/>
  <c r="C13" i="67"/>
  <c r="C12" i="67"/>
  <c r="C11" i="67"/>
  <c r="C10" i="67"/>
  <c r="C9" i="67"/>
  <c r="J213" i="66"/>
  <c r="J212" i="66"/>
  <c r="J211" i="66"/>
  <c r="J210" i="66"/>
  <c r="J209" i="66"/>
  <c r="J208" i="66"/>
  <c r="J207" i="66"/>
  <c r="J206" i="66"/>
  <c r="J205" i="66"/>
  <c r="J204" i="66"/>
  <c r="J214" i="66" s="1"/>
  <c r="J200" i="66"/>
  <c r="J201" i="66" s="1"/>
  <c r="J196" i="66"/>
  <c r="J197" i="66" s="1"/>
  <c r="J195" i="66"/>
  <c r="J193" i="66"/>
  <c r="J192" i="66"/>
  <c r="J187" i="66"/>
  <c r="J186" i="66"/>
  <c r="J185" i="66"/>
  <c r="J188" i="66" s="1"/>
  <c r="J182" i="66"/>
  <c r="J181" i="66"/>
  <c r="J177" i="66"/>
  <c r="J176" i="66"/>
  <c r="J174" i="66"/>
  <c r="J173" i="66"/>
  <c r="J172" i="66"/>
  <c r="J171" i="66"/>
  <c r="J169" i="66"/>
  <c r="J168" i="66"/>
  <c r="J166" i="66"/>
  <c r="J165" i="66"/>
  <c r="J164" i="66"/>
  <c r="J163" i="66"/>
  <c r="J162" i="66"/>
  <c r="J161" i="66"/>
  <c r="J159" i="66"/>
  <c r="J158" i="66"/>
  <c r="J156" i="66"/>
  <c r="J155" i="66"/>
  <c r="J154" i="66"/>
  <c r="J153" i="66"/>
  <c r="J152" i="66"/>
  <c r="J151" i="66"/>
  <c r="J149" i="66"/>
  <c r="J148" i="66"/>
  <c r="J146" i="66"/>
  <c r="J145" i="66"/>
  <c r="J144" i="66"/>
  <c r="J143" i="66"/>
  <c r="J141" i="66"/>
  <c r="J140" i="66"/>
  <c r="J138" i="66"/>
  <c r="J137" i="66"/>
  <c r="J136" i="66"/>
  <c r="J135" i="66"/>
  <c r="J134" i="66"/>
  <c r="J133" i="66"/>
  <c r="J131" i="66"/>
  <c r="J130" i="66"/>
  <c r="J128" i="66"/>
  <c r="J127" i="66"/>
  <c r="J126" i="66"/>
  <c r="J125" i="66"/>
  <c r="J124" i="66"/>
  <c r="J123" i="66"/>
  <c r="J178" i="66" s="1"/>
  <c r="D67" i="72" s="1"/>
  <c r="J118" i="66"/>
  <c r="J117" i="66"/>
  <c r="J115" i="66"/>
  <c r="J114" i="66"/>
  <c r="J113" i="66"/>
  <c r="J112" i="66"/>
  <c r="J111" i="66"/>
  <c r="J110" i="66"/>
  <c r="J108" i="66"/>
  <c r="J107" i="66"/>
  <c r="J105" i="66"/>
  <c r="J104" i="66"/>
  <c r="J103" i="66"/>
  <c r="J102" i="66"/>
  <c r="J101" i="66"/>
  <c r="J100" i="66"/>
  <c r="J119" i="66" s="1"/>
  <c r="J96" i="66"/>
  <c r="J95" i="66"/>
  <c r="J94" i="66"/>
  <c r="J93" i="66"/>
  <c r="J92" i="66"/>
  <c r="J88" i="66"/>
  <c r="J87" i="66"/>
  <c r="J89" i="66" s="1"/>
  <c r="J84" i="66"/>
  <c r="J83" i="66"/>
  <c r="J82" i="66"/>
  <c r="J81" i="66"/>
  <c r="J80" i="66"/>
  <c r="J79" i="66"/>
  <c r="J78" i="66"/>
  <c r="J77" i="66"/>
  <c r="J75" i="66"/>
  <c r="J74" i="66"/>
  <c r="J73" i="66"/>
  <c r="J72" i="66"/>
  <c r="J71" i="66"/>
  <c r="J70" i="66"/>
  <c r="J69" i="66"/>
  <c r="J64" i="66"/>
  <c r="J63" i="66"/>
  <c r="J62" i="66"/>
  <c r="J61" i="66"/>
  <c r="J60" i="66"/>
  <c r="J59" i="66"/>
  <c r="J58" i="66"/>
  <c r="J65" i="66" s="1"/>
  <c r="J54" i="66"/>
  <c r="J55" i="66" s="1"/>
  <c r="J53" i="66"/>
  <c r="J49" i="66"/>
  <c r="J50" i="66" s="1"/>
  <c r="J45" i="66"/>
  <c r="J43" i="66"/>
  <c r="J46" i="66" s="1"/>
  <c r="J38" i="66"/>
  <c r="J39" i="66" s="1"/>
  <c r="J34" i="66"/>
  <c r="J33" i="66"/>
  <c r="J32" i="66"/>
  <c r="J31" i="66"/>
  <c r="J29" i="66"/>
  <c r="J28" i="66"/>
  <c r="J27" i="66"/>
  <c r="J26" i="66"/>
  <c r="J35" i="66" s="1"/>
  <c r="J22" i="66"/>
  <c r="J21" i="66"/>
  <c r="C14" i="66"/>
  <c r="C13" i="66"/>
  <c r="C12" i="66"/>
  <c r="C11" i="66"/>
  <c r="C10" i="66"/>
  <c r="C9" i="66"/>
  <c r="J213" i="65"/>
  <c r="J212" i="65"/>
  <c r="J211" i="65"/>
  <c r="J210" i="65"/>
  <c r="J209" i="65"/>
  <c r="J208" i="65"/>
  <c r="J207" i="65"/>
  <c r="J206" i="65"/>
  <c r="J205" i="65"/>
  <c r="J204" i="65"/>
  <c r="J214" i="65" s="1"/>
  <c r="J200" i="65"/>
  <c r="J201" i="65" s="1"/>
  <c r="J196" i="65"/>
  <c r="J195" i="65"/>
  <c r="J193" i="65"/>
  <c r="J192" i="65"/>
  <c r="J197" i="65" s="1"/>
  <c r="J187" i="65"/>
  <c r="J186" i="65"/>
  <c r="J185" i="65"/>
  <c r="J188" i="65" s="1"/>
  <c r="J181" i="65"/>
  <c r="J182" i="65" s="1"/>
  <c r="J177" i="65"/>
  <c r="J176" i="65"/>
  <c r="J174" i="65"/>
  <c r="J173" i="65"/>
  <c r="J172" i="65"/>
  <c r="J171" i="65"/>
  <c r="J169" i="65"/>
  <c r="J168" i="65"/>
  <c r="J166" i="65"/>
  <c r="J165" i="65"/>
  <c r="J164" i="65"/>
  <c r="J163" i="65"/>
  <c r="J162" i="65"/>
  <c r="J161" i="65"/>
  <c r="J159" i="65"/>
  <c r="J158" i="65"/>
  <c r="J156" i="65"/>
  <c r="J155" i="65"/>
  <c r="J154" i="65"/>
  <c r="J153" i="65"/>
  <c r="J152" i="65"/>
  <c r="J151" i="65"/>
  <c r="J149" i="65"/>
  <c r="J148" i="65"/>
  <c r="J146" i="65"/>
  <c r="J145" i="65"/>
  <c r="J144" i="65"/>
  <c r="J143" i="65"/>
  <c r="J141" i="65"/>
  <c r="J140" i="65"/>
  <c r="J138" i="65"/>
  <c r="J137" i="65"/>
  <c r="J136" i="65"/>
  <c r="J135" i="65"/>
  <c r="J134" i="65"/>
  <c r="J133" i="65"/>
  <c r="J131" i="65"/>
  <c r="J130" i="65"/>
  <c r="J128" i="65"/>
  <c r="J127" i="65"/>
  <c r="J126" i="65"/>
  <c r="J125" i="65"/>
  <c r="J124" i="65"/>
  <c r="J123" i="65"/>
  <c r="J118" i="65"/>
  <c r="J117" i="65"/>
  <c r="J115" i="65"/>
  <c r="J114" i="65"/>
  <c r="J113" i="65"/>
  <c r="J112" i="65"/>
  <c r="J111" i="65"/>
  <c r="J110" i="65"/>
  <c r="J108" i="65"/>
  <c r="J107" i="65"/>
  <c r="J105" i="65"/>
  <c r="J104" i="65"/>
  <c r="J103" i="65"/>
  <c r="J102" i="65"/>
  <c r="J101" i="65"/>
  <c r="J100" i="65"/>
  <c r="J119" i="65" s="1"/>
  <c r="J95" i="65"/>
  <c r="J94" i="65"/>
  <c r="J93" i="65"/>
  <c r="J92" i="65"/>
  <c r="J96" i="65" s="1"/>
  <c r="J88" i="65"/>
  <c r="J89" i="65" s="1"/>
  <c r="J87" i="65"/>
  <c r="J83" i="65"/>
  <c r="J82" i="65"/>
  <c r="J81" i="65"/>
  <c r="J80" i="65"/>
  <c r="J79" i="65"/>
  <c r="J78" i="65"/>
  <c r="J77" i="65"/>
  <c r="J75" i="65"/>
  <c r="J74" i="65"/>
  <c r="J73" i="65"/>
  <c r="J72" i="65"/>
  <c r="J71" i="65"/>
  <c r="J70" i="65"/>
  <c r="J69" i="65"/>
  <c r="J84" i="65" s="1"/>
  <c r="J64" i="65"/>
  <c r="J63" i="65"/>
  <c r="J62" i="65"/>
  <c r="J61" i="65"/>
  <c r="J60" i="65"/>
  <c r="J59" i="65"/>
  <c r="J58" i="65"/>
  <c r="J65" i="65" s="1"/>
  <c r="J54" i="65"/>
  <c r="J53" i="65"/>
  <c r="J55" i="65" s="1"/>
  <c r="J49" i="65"/>
  <c r="J50" i="65" s="1"/>
  <c r="J45" i="65"/>
  <c r="J43" i="65"/>
  <c r="J46" i="65" s="1"/>
  <c r="J38" i="65"/>
  <c r="J39" i="65" s="1"/>
  <c r="J34" i="65"/>
  <c r="J33" i="65"/>
  <c r="J32" i="65"/>
  <c r="J31" i="65"/>
  <c r="J29" i="65"/>
  <c r="J28" i="65"/>
  <c r="J27" i="65"/>
  <c r="J26" i="65"/>
  <c r="J35" i="65" s="1"/>
  <c r="J21" i="65"/>
  <c r="J22" i="65" s="1"/>
  <c r="C14" i="65"/>
  <c r="C13" i="65"/>
  <c r="C12" i="65"/>
  <c r="C11" i="65"/>
  <c r="C10" i="65"/>
  <c r="C9" i="65"/>
  <c r="J88" i="9"/>
  <c r="J93" i="9"/>
  <c r="J96" i="9" s="1"/>
  <c r="J94" i="9"/>
  <c r="J95" i="9"/>
  <c r="J172" i="9"/>
  <c r="J173" i="9"/>
  <c r="J174" i="9"/>
  <c r="J144" i="9"/>
  <c r="J145" i="9"/>
  <c r="J146" i="9"/>
  <c r="J162" i="9"/>
  <c r="J163" i="9"/>
  <c r="J164" i="9"/>
  <c r="J165" i="9"/>
  <c r="J166" i="9"/>
  <c r="J152" i="9"/>
  <c r="J153" i="9"/>
  <c r="J154" i="9"/>
  <c r="J155" i="9"/>
  <c r="J156" i="9"/>
  <c r="J124" i="9"/>
  <c r="J125" i="9"/>
  <c r="J126" i="9"/>
  <c r="J127" i="9"/>
  <c r="J128" i="9"/>
  <c r="J134" i="9"/>
  <c r="J135" i="9"/>
  <c r="J136" i="9"/>
  <c r="J137" i="9"/>
  <c r="J138" i="9"/>
  <c r="J111" i="9"/>
  <c r="J112" i="9"/>
  <c r="J113" i="9"/>
  <c r="J114" i="9"/>
  <c r="J115" i="9"/>
  <c r="J101" i="9"/>
  <c r="J102" i="9"/>
  <c r="J103" i="9"/>
  <c r="J104" i="9"/>
  <c r="J105" i="9"/>
  <c r="J59" i="9"/>
  <c r="J60" i="9"/>
  <c r="J61" i="9"/>
  <c r="J62" i="9"/>
  <c r="J63" i="9"/>
  <c r="J64" i="9"/>
  <c r="J72" i="9"/>
  <c r="J73" i="9"/>
  <c r="J74" i="9"/>
  <c r="J75" i="9"/>
  <c r="J83" i="9"/>
  <c r="J82" i="9"/>
  <c r="J80" i="9"/>
  <c r="J78" i="9"/>
  <c r="J71" i="9"/>
  <c r="J70" i="9"/>
  <c r="J178" i="67" l="1"/>
  <c r="D49" i="72" s="1"/>
  <c r="J178" i="65"/>
  <c r="D85" i="72" s="1"/>
  <c r="J96" i="67"/>
  <c r="D47" i="72" s="1"/>
  <c r="J65" i="68"/>
  <c r="D26" i="72" s="1"/>
  <c r="J35" i="68"/>
  <c r="D21" i="72" s="1"/>
  <c r="J101" i="69"/>
  <c r="J81" i="69"/>
  <c r="J208" i="69"/>
  <c r="J46" i="69"/>
  <c r="J55" i="69"/>
  <c r="J217" i="69"/>
  <c r="J35" i="69"/>
  <c r="J234" i="69"/>
  <c r="J129" i="69"/>
  <c r="J161" i="69"/>
  <c r="J217" i="66"/>
  <c r="D73" i="72" s="1"/>
  <c r="J217" i="65"/>
  <c r="D91" i="72" s="1"/>
  <c r="J65" i="9"/>
  <c r="J217" i="67" l="1"/>
  <c r="D55" i="72" s="1"/>
  <c r="J217" i="68"/>
  <c r="D37" i="72" s="1"/>
  <c r="C10" i="9"/>
  <c r="C11" i="9"/>
  <c r="C12" i="9"/>
  <c r="C13" i="9"/>
  <c r="C14" i="9"/>
  <c r="C9" i="9"/>
  <c r="J171" i="9" l="1"/>
  <c r="J161" i="9"/>
  <c r="J151" i="9"/>
  <c r="J143" i="9"/>
  <c r="J133" i="9"/>
  <c r="J110" i="9" l="1"/>
  <c r="J123" i="9"/>
  <c r="J100" i="9"/>
  <c r="J87" i="9"/>
  <c r="J89" i="9" s="1"/>
  <c r="J79" i="9"/>
  <c r="J81" i="9"/>
  <c r="J77" i="9"/>
  <c r="J69" i="9"/>
  <c r="J58" i="9"/>
  <c r="J84" i="9" l="1"/>
  <c r="J205" i="9"/>
  <c r="J206" i="9"/>
  <c r="J207" i="9"/>
  <c r="J208" i="9"/>
  <c r="J209" i="9"/>
  <c r="J210" i="9"/>
  <c r="J211" i="9"/>
  <c r="J212" i="9"/>
  <c r="J213" i="9"/>
  <c r="J204" i="9"/>
  <c r="J21" i="9"/>
  <c r="J181" i="9"/>
  <c r="J182" i="9" s="1"/>
  <c r="J192" i="9"/>
  <c r="J185" i="9"/>
  <c r="J186" i="9"/>
  <c r="J187" i="9"/>
  <c r="J200" i="9"/>
  <c r="J201" i="9" s="1"/>
  <c r="J196" i="9"/>
  <c r="J195" i="9"/>
  <c r="J193" i="9"/>
  <c r="J188" i="9" l="1"/>
  <c r="D15" i="72" s="1"/>
  <c r="J197" i="9"/>
  <c r="J214" i="9"/>
  <c r="D18" i="72" s="1"/>
  <c r="J177" i="9" l="1"/>
  <c r="J176" i="9"/>
  <c r="J169" i="9"/>
  <c r="J168" i="9"/>
  <c r="J159" i="9"/>
  <c r="J158" i="9"/>
  <c r="J149" i="9"/>
  <c r="J148" i="9"/>
  <c r="J141" i="9"/>
  <c r="J140" i="9"/>
  <c r="J131" i="9"/>
  <c r="J130" i="9"/>
  <c r="J118" i="9"/>
  <c r="J117" i="9"/>
  <c r="J107" i="9"/>
  <c r="J108" i="9"/>
  <c r="J92" i="9"/>
  <c r="J54" i="9"/>
  <c r="J53" i="9"/>
  <c r="J49" i="9"/>
  <c r="J50" i="9" s="1"/>
  <c r="J45" i="9"/>
  <c r="J43" i="9"/>
  <c r="J38" i="9"/>
  <c r="J32" i="9"/>
  <c r="J33" i="9"/>
  <c r="J34" i="9"/>
  <c r="J27" i="9"/>
  <c r="J28" i="9"/>
  <c r="J29" i="9"/>
  <c r="J31" i="9"/>
  <c r="J26" i="9"/>
  <c r="J22" i="9"/>
  <c r="J178" i="9" l="1"/>
  <c r="D13" i="72" s="1"/>
  <c r="J119" i="9"/>
  <c r="J55" i="9"/>
  <c r="J46" i="9"/>
  <c r="J35" i="9"/>
  <c r="J39" i="9"/>
  <c r="J217" i="9" l="1"/>
  <c r="D19" i="72" l="1"/>
  <c r="F21" i="14"/>
</calcChain>
</file>

<file path=xl/sharedStrings.xml><?xml version="1.0" encoding="utf-8"?>
<sst xmlns="http://schemas.openxmlformats.org/spreadsheetml/2006/main" count="3685" uniqueCount="221">
  <si>
    <t>Code</t>
  </si>
  <si>
    <t>Naam:
Handtekening:
Datum:</t>
  </si>
  <si>
    <t>Ruimte voor algemene toelichting</t>
  </si>
  <si>
    <t>Totaal</t>
  </si>
  <si>
    <t>Prijs in € (P)</t>
  </si>
  <si>
    <t>Aantal (Q)</t>
  </si>
  <si>
    <t>Eenheid</t>
  </si>
  <si>
    <t>E-mail</t>
  </si>
  <si>
    <t>Telefoon</t>
  </si>
  <si>
    <t>KvK-nummer</t>
  </si>
  <si>
    <t>Plaats</t>
  </si>
  <si>
    <t>Contactpersoon</t>
  </si>
  <si>
    <t>Naam</t>
  </si>
  <si>
    <t>Gemeente Beesel</t>
  </si>
  <si>
    <t>Gemeente Bergen</t>
  </si>
  <si>
    <t>Versiebeheer</t>
  </si>
  <si>
    <t>Versiedatum</t>
  </si>
  <si>
    <t>Financieringsstroom</t>
  </si>
  <si>
    <t>TOTAAL gerealiseerde productie</t>
  </si>
  <si>
    <t>Naam ondertekenaar</t>
  </si>
  <si>
    <t>Handtekening:</t>
  </si>
  <si>
    <t>Datum</t>
  </si>
  <si>
    <t>Ruimte voor toelichting in verband met ongecorrigeerde afwijkingen en onzekerheden</t>
  </si>
  <si>
    <t>Aanbieder</t>
  </si>
  <si>
    <t>Contactpersoon Jeugd</t>
  </si>
  <si>
    <t>Waarmerking accountant voor identificatiedoeleinden:</t>
  </si>
  <si>
    <t>Stuks</t>
  </si>
  <si>
    <t>53A02</t>
  </si>
  <si>
    <t>53A04</t>
  </si>
  <si>
    <t>53A05</t>
  </si>
  <si>
    <t>Logeren</t>
  </si>
  <si>
    <t>44A90</t>
  </si>
  <si>
    <t>44A91</t>
  </si>
  <si>
    <t>44A92</t>
  </si>
  <si>
    <t>44A93</t>
  </si>
  <si>
    <t>Pleegzorg</t>
  </si>
  <si>
    <t>44A07</t>
  </si>
  <si>
    <t>Etmaal</t>
  </si>
  <si>
    <t>Vervoer</t>
  </si>
  <si>
    <t>Uur</t>
  </si>
  <si>
    <t>Gemeente Venlo</t>
  </si>
  <si>
    <t>Minuten</t>
  </si>
  <si>
    <t>Traject (4 weken)</t>
  </si>
  <si>
    <t xml:space="preserve">Financiële productieverantwoording overeenkomst Maatwerkdiensten Jeugd op totaalniveau </t>
  </si>
  <si>
    <t>Financiële productieverantwoording overeenkomst Maatwerkdiensten Jeugd</t>
  </si>
  <si>
    <t>In dit onderdeel verantwoordt de aanbieder de geleverde prestaties waarover de aanbieder verantwoording af dient te leggen bij de gemeente: geleverde prestaties met als grondslag de overeenkomst Maatwerkdiensten Jeugd. Alle aantallen worden op basis van de werkelijke realisatie ingevuld.</t>
  </si>
  <si>
    <t>Overige geleverde prestaties of vergoedingen</t>
  </si>
  <si>
    <t>Indien nodig, kunt u hier uw overige producten invullen</t>
  </si>
  <si>
    <t>Waarmerking accountant voor identificatiedoeleinden</t>
  </si>
  <si>
    <t>Behorende bij verklaring afgegeven d.d.</t>
  </si>
  <si>
    <t xml:space="preserve">behorende bij verklaring afgegeven d.d.: </t>
  </si>
  <si>
    <t>Kleinschalige woonleefgroep</t>
  </si>
  <si>
    <t>Kleinschalige woongroep</t>
  </si>
  <si>
    <t>44A06</t>
  </si>
  <si>
    <t>Logeren licht/midden</t>
  </si>
  <si>
    <t>Dagdeel</t>
  </si>
  <si>
    <t>Logeren zwaar</t>
  </si>
  <si>
    <t>Micro aanbieder</t>
  </si>
  <si>
    <t>Zelfstandig wonen training</t>
  </si>
  <si>
    <t>44L09</t>
  </si>
  <si>
    <t>Gezinshuizen</t>
  </si>
  <si>
    <t>Reguliere aanbieder</t>
  </si>
  <si>
    <t>44A08</t>
  </si>
  <si>
    <t>Opgroeiproblematiek jonge kind en ernstig meervoudige beperking</t>
  </si>
  <si>
    <t>Ontwikkelgroepen</t>
  </si>
  <si>
    <t>41A15</t>
  </si>
  <si>
    <t>EMB</t>
  </si>
  <si>
    <t>41A16</t>
  </si>
  <si>
    <t>Terug naar school</t>
  </si>
  <si>
    <t>Naschoolse dagbehandeling</t>
  </si>
  <si>
    <t>41L11</t>
  </si>
  <si>
    <t xml:space="preserve">Traject </t>
  </si>
  <si>
    <t>Schoolvervangende dagbehandeling 1</t>
  </si>
  <si>
    <t>41L12</t>
  </si>
  <si>
    <t>Schoolvervangende dagbehandeling 2</t>
  </si>
  <si>
    <t>41L13</t>
  </si>
  <si>
    <t>Duurzame daginvulling</t>
  </si>
  <si>
    <t>41L21</t>
  </si>
  <si>
    <t>Naschoolse dagbesteding</t>
  </si>
  <si>
    <t>Respijtzorg dagbesteding</t>
  </si>
  <si>
    <t>41L22</t>
  </si>
  <si>
    <t>Schoolvervangende dagbesteding</t>
  </si>
  <si>
    <t>41L23</t>
  </si>
  <si>
    <t>Vaktherapie lokaal</t>
  </si>
  <si>
    <t>45L61</t>
  </si>
  <si>
    <t>Dyslexie</t>
  </si>
  <si>
    <t>Dyslexie Diagnostiek</t>
  </si>
  <si>
    <t>54L50</t>
  </si>
  <si>
    <t>Dyslexie Behandeling</t>
  </si>
  <si>
    <t>54L51</t>
  </si>
  <si>
    <t>54L01</t>
  </si>
  <si>
    <t>54L02</t>
  </si>
  <si>
    <t>54L03</t>
  </si>
  <si>
    <t xml:space="preserve">GGZ Maatwerk </t>
  </si>
  <si>
    <t>54L04</t>
  </si>
  <si>
    <t>GGZ Meerwerk</t>
  </si>
  <si>
    <t>GGZ Licht</t>
  </si>
  <si>
    <t>GGZ Midden</t>
  </si>
  <si>
    <t>GGZ Zwaar</t>
  </si>
  <si>
    <t>GGZ Jeugd / Ambulant GGZ lokaal</t>
  </si>
  <si>
    <t>Ambulante hulp</t>
  </si>
  <si>
    <t>Ambulante Hulp Duurzaam 1</t>
  </si>
  <si>
    <t>45L01</t>
  </si>
  <si>
    <t>Ambulante Hulp Duurzaam 2</t>
  </si>
  <si>
    <t>45L02</t>
  </si>
  <si>
    <t>Ambulante Hulp Duurzaam 3</t>
  </si>
  <si>
    <t>45L03</t>
  </si>
  <si>
    <t>Ambulante Hulp Duurzaam Maatwerk</t>
  </si>
  <si>
    <t>45L04</t>
  </si>
  <si>
    <t>Ambulante Hulp Duurzaam Meerwerk</t>
  </si>
  <si>
    <t>45L05</t>
  </si>
  <si>
    <t>Ambulant Perspectief 1 Licht</t>
  </si>
  <si>
    <t>45L11</t>
  </si>
  <si>
    <t>Ambulant Perspectief 1 Midden</t>
  </si>
  <si>
    <t>45L12</t>
  </si>
  <si>
    <t>Ambulant Perspectief 1 Zwaar</t>
  </si>
  <si>
    <t>45L13</t>
  </si>
  <si>
    <t>Ambulant Perspectief 1 Maatwerk</t>
  </si>
  <si>
    <t>45L14</t>
  </si>
  <si>
    <t>Ambulant Perspectief 1 Meerwerk</t>
  </si>
  <si>
    <t>45L15</t>
  </si>
  <si>
    <t>Ambulant Perspectief 2 Midden</t>
  </si>
  <si>
    <t>45L22</t>
  </si>
  <si>
    <t>Ambulant Perspectief 2 Zwaar</t>
  </si>
  <si>
    <t>45L23</t>
  </si>
  <si>
    <t>Ambulant Perpectief 2 Maatwerk</t>
  </si>
  <si>
    <t>45L24</t>
  </si>
  <si>
    <t>Ambulant Perpectief 2 Meerwerk</t>
  </si>
  <si>
    <t>45L25</t>
  </si>
  <si>
    <t>Stuks (output)</t>
  </si>
  <si>
    <t>50L01</t>
  </si>
  <si>
    <t>50L02</t>
  </si>
  <si>
    <t>42A03</t>
  </si>
  <si>
    <t>Enkele rit</t>
  </si>
  <si>
    <t>Consult gedragsproblemen</t>
  </si>
  <si>
    <t>Consult psychische of gedragsaandoening</t>
  </si>
  <si>
    <t>(dag) behandeling / onderzoek</t>
  </si>
  <si>
    <t>Medicijncontrole</t>
  </si>
  <si>
    <t>54L06</t>
  </si>
  <si>
    <t>GGZ behandeling kinderarts</t>
  </si>
  <si>
    <t>Tarief</t>
  </si>
  <si>
    <t>Tarief per maand</t>
  </si>
  <si>
    <t>Aantal gedeclareerde maanden</t>
  </si>
  <si>
    <t>54L05</t>
  </si>
  <si>
    <t>Consultatie en advies</t>
  </si>
  <si>
    <t>Consultatie en advies hbo</t>
  </si>
  <si>
    <t>Consultatie en advies wo</t>
  </si>
  <si>
    <t>Duurzame daginvulling Lokaal</t>
  </si>
  <si>
    <t>Ambulante hulp Perspectief 1 Lokaal</t>
  </si>
  <si>
    <t>Tarief per maand obv bezetting</t>
  </si>
  <si>
    <t xml:space="preserve">GGZ Jeugd </t>
  </si>
  <si>
    <t>Gemeente Gennep</t>
  </si>
  <si>
    <t>Gemeente Horst aan de Maas</t>
  </si>
  <si>
    <t>Gemeente Peel en Maas</t>
  </si>
  <si>
    <t>Gemeente Venray</t>
  </si>
  <si>
    <t>Gedeclareerde prestaties Maatwerkdiensten Jeugd 2023</t>
  </si>
  <si>
    <t>Realisatie 2023 in €</t>
  </si>
  <si>
    <t>Gedeclareerd in 2023</t>
  </si>
  <si>
    <t>Respijtzorg dagbesteding gestart in 2022</t>
  </si>
  <si>
    <t>Respijtzorg dagbesteding gestart in 2023</t>
  </si>
  <si>
    <t>Naschoolse dagbesteding gestart in 2022</t>
  </si>
  <si>
    <t>Naschoolse dagbesteding gestart in 2023</t>
  </si>
  <si>
    <t>41L24</t>
  </si>
  <si>
    <t>Respijtzorg 2 dagbesteding gestart in 2023</t>
  </si>
  <si>
    <t>Schoolvervangende dagbesteding (5 dagdelen) gestart in 2023</t>
  </si>
  <si>
    <t>Schoolvervangende dagbesteding (8 dagdelen) gestart in 2022</t>
  </si>
  <si>
    <t>41L25</t>
  </si>
  <si>
    <t>Naschoolse dagbehandeling gestart in 2022</t>
  </si>
  <si>
    <t>Naschoolse dagbehandeling gestart in 2023</t>
  </si>
  <si>
    <t>Schoolvervangende dagbehandeling 1 gestart in 2022</t>
  </si>
  <si>
    <t>Schoolvervangende dagbehandeling 1 gestart in 2023</t>
  </si>
  <si>
    <t>Schoolvervangende dagbehandeling 2 gestart in 2022</t>
  </si>
  <si>
    <t>Schoolvervangende dagbehandeling 2 gestart in 2023</t>
  </si>
  <si>
    <t>Schoolvervangende dagbehandeling 3 gestart in 2023</t>
  </si>
  <si>
    <t>41L14</t>
  </si>
  <si>
    <t>GGZ Licht gestart in 2022</t>
  </si>
  <si>
    <t>GGZ Licht gestart in 2023</t>
  </si>
  <si>
    <t>GGZ Midden gestart in 2022</t>
  </si>
  <si>
    <t>GGZ Midden gestart in 2023</t>
  </si>
  <si>
    <t>GGZ Zwaar gestart in 2022</t>
  </si>
  <si>
    <t>GGZ Zwaar gestart in 2023</t>
  </si>
  <si>
    <t>Ambulante Hulp Duurzaam 1 gestart in 2022</t>
  </si>
  <si>
    <t>Ambulante Hulp Duurzaam 1 gestart in 2023</t>
  </si>
  <si>
    <t>Ambulante Hulp Duurzaam 2 gestart in 2022</t>
  </si>
  <si>
    <t>Ambulante Hulp Duurzaam 2 gestart in 2023</t>
  </si>
  <si>
    <t>Ambulante Hulp Duurzaam 3 gestart in 2022</t>
  </si>
  <si>
    <t>Ambulante Hulp Duurzaam 3 gestart in 2023</t>
  </si>
  <si>
    <t>Ambulant Perspectief 1 Licht gestart in 2022</t>
  </si>
  <si>
    <t>Ambulant Perspectief 1 Licht gestart in 2023</t>
  </si>
  <si>
    <t>Ambulant Perspectief 1 Midden gestart in 2022</t>
  </si>
  <si>
    <t>Ambulant Perspectief 1 Midden gestart in 2023</t>
  </si>
  <si>
    <t>Ambulant Perspectief 1 Zwaar gestart in 2022</t>
  </si>
  <si>
    <t>Ambulant Perspectief 1 Zwaar gestart in 2023</t>
  </si>
  <si>
    <t>Ambulant Perspectief 2 Midden gestart in 2022</t>
  </si>
  <si>
    <t>Ambulant Perspectief 2 Midden gestart in 2023</t>
  </si>
  <si>
    <t>Ambulant Perspectief 2 Zwaar gestart in 2022</t>
  </si>
  <si>
    <t>Ambulant Perspectief 2 Zwaar gestart in 2023</t>
  </si>
  <si>
    <t>Dyslexie Diagnostiek gestart in 2022</t>
  </si>
  <si>
    <t>Dyslexie Diagnostiek gestart in 2023</t>
  </si>
  <si>
    <t>Dyslexie Behandeling gestart in 2022</t>
  </si>
  <si>
    <t>Dyslexie Behandeling gestart in 2023</t>
  </si>
  <si>
    <t>Vaktherapie gestart in 2022</t>
  </si>
  <si>
    <t>Vaktherapie gestart in 2023</t>
  </si>
  <si>
    <t>Totaal gerealiseerde productie Jeugd 2023</t>
  </si>
  <si>
    <t>Aantal plekken 2023</t>
  </si>
  <si>
    <t xml:space="preserve"> Ambulant GGZ lokaal</t>
  </si>
  <si>
    <t>Gerealiseerde productie 2023</t>
  </si>
  <si>
    <t xml:space="preserve">Door ondertekening van het formulier 'Financiële productieverantwoording 2023': </t>
  </si>
  <si>
    <t>Verklaart de bestuurder van de aanbieder dat de financiële productieverantwoording overeenkomst Maatwerkdiensten Jeugd 2023 naar waarheid is ingevuld.</t>
  </si>
  <si>
    <r>
      <rPr>
        <b/>
        <sz val="8"/>
        <color theme="4"/>
        <rFont val="Calibri"/>
        <family val="2"/>
        <scheme val="minor"/>
      </rPr>
      <t>Invulinstructie Financiële productieverantwoording overeenkomst Maatwerkdiensten Jeugd 2023</t>
    </r>
    <r>
      <rPr>
        <sz val="8"/>
        <color theme="1"/>
        <rFont val="Calibri"/>
        <family val="2"/>
        <scheme val="minor"/>
      </rPr>
      <t xml:space="preserve">
Algemeen
Dit formulier is bedoeld voor de financiële verantwoording van aanbieders uit hoofde van de overeenkomst Maatwerkdiensten Jeugd. De financiële productieverantwoording bevat de definitieve opgave van de gerealiseerde productie 2023.
Voor zover in dit formulier wordt gesproken over 'aanbieder' wordt hiermee bedoeld: alle onderdelen van een beherend rechtspersoon die samen opgenomen zijn in de afgesloten overeenkomst met betreffende gemeente(n). 
Indien er sprake is van een samenwerkingsverband (combinatie), dient de productieverantwoording ingediend te worden door de penvoerder. 
Indien er sprake is van hoofd- en onderaannemers, dient de productieverantwoording ingediend te worden door de hoofdaannemer.
Een boekjaar wordt gelijk gesteld aan het kalenderjaar. 
Alle door u in te vullen velden zijn lichtblauw gearceerd. 
Onder de invulvelden zijn twee vakken beschikbaar voor opmerkingen. In het eerste vak kunt u een toelichting geven op afwijkingen en onzekerheden, bijvoorbeeld als er door het declareren in minuten ipv in uren afrondingsverschillen ontstaan. 
In het tweede vak kunt u een algemene toelichting geven.
Hieronder wordt, indien van toepassing, per tabblad een toelichting gegeven. 
</t>
    </r>
    <r>
      <rPr>
        <sz val="8"/>
        <color rgb="FFFF0000"/>
        <rFont val="Calibri"/>
        <family val="2"/>
        <scheme val="minor"/>
      </rPr>
      <t xml:space="preserve">Let op: alle tabbladen (zowel het totaalblad als de bladen per gemeente) dienen voorzien te zijn van de handtekening van de aanbieder en van een waarmerking van de accountant, indien dit van toepassing is.
</t>
    </r>
    <r>
      <rPr>
        <sz val="8"/>
        <color theme="1"/>
        <rFont val="Calibri"/>
        <family val="2"/>
        <scheme val="minor"/>
      </rPr>
      <t xml:space="preserve">
</t>
    </r>
    <r>
      <rPr>
        <b/>
        <sz val="8"/>
        <color theme="4"/>
        <rFont val="Calibri"/>
        <family val="2"/>
        <scheme val="minor"/>
      </rPr>
      <t>Tabblad 'Totaalblad'</t>
    </r>
    <r>
      <rPr>
        <sz val="8"/>
        <color theme="1"/>
        <rFont val="Calibri"/>
        <family val="2"/>
        <scheme val="minor"/>
      </rPr>
      <t xml:space="preserve">
Op basis van de ingevulde financiële productieverantwoordingen per gemeente berekent het model in het tabblad 'Totaalblad' de totale gerealiseerde productie binnen de overeenkomst Maatwerkdiensten Jeugd.
Als u op dit blad uw aanbiedersgegevens invult, dan worden deze velden automatisch ingevuld op de tabbladen per gemeente.
</t>
    </r>
    <r>
      <rPr>
        <b/>
        <sz val="8"/>
        <color theme="4"/>
        <rFont val="Calibri"/>
        <family val="2"/>
        <scheme val="minor"/>
      </rPr>
      <t>Tabbladen per gemeente in Limburg-Noord</t>
    </r>
    <r>
      <rPr>
        <sz val="8"/>
        <color theme="1"/>
        <rFont val="Calibri"/>
        <family val="2"/>
        <scheme val="minor"/>
      </rPr>
      <t xml:space="preserve">
Per gemeente dient de productieverantwoording ingevuld te worden. 
</t>
    </r>
    <r>
      <rPr>
        <sz val="8"/>
        <rFont val="Calibri"/>
        <family val="2"/>
        <scheme val="minor"/>
      </rPr>
      <t xml:space="preserve">De gedeclareerde prestaties uit de raamovereenkomsten Jeugd kunnen ingevuld worden. Een gedeclareerde prestatie is een prestatie waarvoor 
in het jaar 2023 het declaratiebericht (323) via het berichtenverkeer is ingediend. Voor de maand december 2023 geldt dat het declaratiebericht uiterlijk op 31 januari 2024 is ingediend.
</t>
    </r>
    <r>
      <rPr>
        <b/>
        <sz val="8"/>
        <color theme="4"/>
        <rFont val="Calibri"/>
        <family val="2"/>
        <scheme val="minor"/>
      </rPr>
      <t>Trajecten</t>
    </r>
    <r>
      <rPr>
        <b/>
        <sz val="8"/>
        <rFont val="Calibri"/>
        <family val="2"/>
        <scheme val="minor"/>
      </rPr>
      <t xml:space="preserve">
</t>
    </r>
    <r>
      <rPr>
        <sz val="8"/>
        <rFont val="Calibri"/>
        <family val="2"/>
        <scheme val="minor"/>
      </rPr>
      <t xml:space="preserve">Het maandbedrag voor trajecten dat opgenomen is in de formats is gebaseerd op de gemiddelde doorlooptijd. Afspraak is dat men maandelijks het maandbedrag declareert en in de laatste maand het resterende bedrag.
Voor euro trajecten zijn twee tarieven opgenomen: een tarief voor een traject dat gestart is in 2022 en een tarief voor een traject dat gestart is in 2023.
</t>
    </r>
    <r>
      <rPr>
        <b/>
        <sz val="8"/>
        <rFont val="Calibri"/>
        <family val="2"/>
        <scheme val="minor"/>
      </rPr>
      <t xml:space="preserve">
Trajecten eerder afgerond dan de gemiddelde doorlooptijd: </t>
    </r>
    <r>
      <rPr>
        <sz val="8"/>
        <rFont val="Calibri"/>
        <family val="2"/>
        <scheme val="minor"/>
      </rPr>
      <t>Als het traject nog niet afgerond is eind 2023: bij de verantwoording het aantal gedeclareerde maanden invullen. 
Als het traject wel in 2023 afgerond is: zoveel gedeclareerde maanden invullen dat het totale trajecttarief verantwoord wordt.</t>
    </r>
    <r>
      <rPr>
        <b/>
        <sz val="8"/>
        <rFont val="Calibri"/>
        <family val="2"/>
        <scheme val="minor"/>
      </rPr>
      <t xml:space="preserve">
Life events:</t>
    </r>
    <r>
      <rPr>
        <sz val="8"/>
        <rFont val="Calibri"/>
        <family val="2"/>
        <scheme val="minor"/>
      </rPr>
      <t xml:space="preserve"> Dit zijn gebeurtenissen waarbij het traject voortijdig wordt afgebroken die het niet rechtvaardigen dat het volledige traject mag worden gedeclareerd. In dit geval kan het daadwerkelijk aantal gedeclareerde maanden ingevuld worden.
</t>
    </r>
    <r>
      <rPr>
        <b/>
        <sz val="8"/>
        <color theme="4"/>
        <rFont val="Calibri"/>
        <family val="2"/>
        <scheme val="minor"/>
      </rPr>
      <t>Tabbladen Bergen en Venlo</t>
    </r>
    <r>
      <rPr>
        <b/>
        <sz val="8"/>
        <rFont val="Calibri"/>
        <family val="2"/>
        <scheme val="minor"/>
      </rPr>
      <t xml:space="preserve">
</t>
    </r>
    <r>
      <rPr>
        <sz val="8"/>
        <rFont val="Calibri"/>
        <family val="2"/>
        <scheme val="minor"/>
      </rPr>
      <t xml:space="preserve">De tabbladen van Bergen en Venlo wijken af van de overige gemeenten. 
De overeenkomsten waarvoor de plekkensystematiek van toepassing is zijn licht geel gearceerd.
Het aantal bezette plekken per product per jaar wordt berekend op basis van de dagdagelijkse bezetting van het aantal jeugdigen dat jeugdhulp ontvangt.  
De MGR verstrekt de exacte stand medio februari 2024 aan de gecontracteerde aanbieders Jeugd die werken met de plekkensystematiek. 
De aanbieder kan de exacte berekening ook maken maar dat betekent voor de meeste aanbieders handwerk. Aanbieders kunnen de bezetting benaderen door een willekeurige peildatum te kiezen. 
Op basis van de gekozen peildatum telt de aanbieder het aantal jeugdigen dat op dat moment jeugdhulp ontvangt. Op basis van 12 tellingen kan de aanbieder de gemiddelde plekbezetting per jaar per product benaderen.
</t>
    </r>
    <r>
      <rPr>
        <sz val="8"/>
        <color theme="1"/>
        <rFont val="Calibri"/>
        <family val="2"/>
        <scheme val="minor"/>
      </rPr>
      <t xml:space="preserve">
Door ondertekening van het formulier 'Financiële productieverantwoording 2023' verklaart de bestuurder van de aanbieder dat de financiële productieverantwoording 2023 
naar waarheid en in overeenstemming met de vigerende wet- en regelgeving is ingevuld.
</t>
    </r>
  </si>
  <si>
    <t>Gemeentecode</t>
  </si>
  <si>
    <t>Bedrag</t>
  </si>
  <si>
    <t>Domein</t>
  </si>
  <si>
    <t>Jeugd</t>
  </si>
  <si>
    <t>Schoolvervangende dagbehandeling 3</t>
  </si>
  <si>
    <t xml:space="preserve">Respijtzorg 2 dagbesteding </t>
  </si>
  <si>
    <t xml:space="preserve">Schoolvervangende dagbesteding (5 dagdelen) </t>
  </si>
  <si>
    <t>KvK</t>
  </si>
  <si>
    <t>Sub-segment</t>
  </si>
  <si>
    <t>Ambulant GGZ lokaal</t>
  </si>
  <si>
    <t>GGZ Jeugd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</si>
</sst>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 #,##0.00;[Red]&quot;€&quot;\ \-#,##0.00"/>
    <numFmt numFmtId="44" formatCode="_ &quot;€&quot;\ * #,##0.00_ ;_ &quot;€&quot;\ * \-#,##0.00_ ;_ &quot;€&quot;\ * &quot;-&quot;??_ ;_ @_ "/>
    <numFmt numFmtId="43" formatCode="_ * #,##0.00_ ;_ * \-#,##0.00_ ;_ * &quot;-&quot;??_ ;_ @_ "/>
    <numFmt numFmtId="164" formatCode="_-&quot;€&quot;\ * #,##0.00_-;_-&quot;€&quot;\ * #,##0.00\-;_-&quot;€&quot;\ * &quot;-&quot;??_-;_-@_-"/>
  </numFmts>
  <fonts count="22" x14ac:knownFonts="1">
    <font>
      <sz val="11"/>
      <color theme="1"/>
      <name val="Calibri"/>
      <family val="2"/>
      <scheme val="minor"/>
    </font>
    <font>
      <b/>
      <sz val="11"/>
      <color theme="1"/>
      <name val="Calibri"/>
      <family val="2"/>
      <scheme val="minor"/>
    </font>
    <font>
      <sz val="11"/>
      <color theme="1"/>
      <name val="Calibri"/>
      <family val="2"/>
      <scheme val="minor"/>
    </font>
    <font>
      <b/>
      <sz val="12"/>
      <color theme="1"/>
      <name val="Calibri"/>
      <family val="2"/>
      <scheme val="minor"/>
    </font>
    <font>
      <b/>
      <sz val="14"/>
      <color theme="1"/>
      <name val="Calibri"/>
      <family val="2"/>
      <scheme val="minor"/>
    </font>
    <font>
      <b/>
      <sz val="16"/>
      <color theme="1"/>
      <name val="Calibri"/>
      <family val="2"/>
      <scheme val="minor"/>
    </font>
    <font>
      <sz val="9"/>
      <color theme="1"/>
      <name val="Arial"/>
      <family val="2"/>
    </font>
    <font>
      <sz val="12"/>
      <color theme="1"/>
      <name val="Calibri"/>
      <family val="2"/>
      <scheme val="minor"/>
    </font>
    <font>
      <sz val="8"/>
      <color theme="1"/>
      <name val="Calibri"/>
      <family val="2"/>
      <scheme val="minor"/>
    </font>
    <font>
      <sz val="10"/>
      <color theme="1"/>
      <name val="Calibri"/>
      <family val="2"/>
      <scheme val="minor"/>
    </font>
    <font>
      <b/>
      <sz val="8"/>
      <color theme="1"/>
      <name val="Calibri"/>
      <family val="2"/>
      <scheme val="minor"/>
    </font>
    <font>
      <sz val="8"/>
      <color rgb="FFFF0000"/>
      <name val="Calibri"/>
      <family val="2"/>
      <scheme val="minor"/>
    </font>
    <font>
      <b/>
      <sz val="8"/>
      <name val="Calibri"/>
      <family val="2"/>
      <scheme val="minor"/>
    </font>
    <font>
      <sz val="8"/>
      <name val="Calibri"/>
      <family val="2"/>
      <scheme val="minor"/>
    </font>
    <font>
      <b/>
      <sz val="8"/>
      <color theme="4"/>
      <name val="Calibri"/>
      <family val="2"/>
      <scheme val="minor"/>
    </font>
    <font>
      <sz val="11"/>
      <name val="Calibri"/>
      <family val="2"/>
      <scheme val="minor"/>
    </font>
    <font>
      <sz val="12"/>
      <name val="Calibri"/>
      <family val="2"/>
      <scheme val="minor"/>
    </font>
    <font>
      <b/>
      <sz val="12"/>
      <name val="Calibri"/>
      <family val="2"/>
      <scheme val="minor"/>
    </font>
    <font>
      <b/>
      <sz val="11"/>
      <name val="Calibri"/>
      <family val="2"/>
      <scheme val="minor"/>
    </font>
    <font>
      <i/>
      <sz val="11"/>
      <name val="Calibri"/>
      <family val="2"/>
      <scheme val="minor"/>
    </font>
    <font>
      <sz val="14"/>
      <name val="Calibri"/>
      <family val="2"/>
      <scheme val="minor"/>
    </font>
    <font>
      <b/>
      <sz val="14"/>
      <name val="Calibri"/>
      <family val="2"/>
      <scheme val="minor"/>
    </font>
  </fonts>
  <fills count="10">
    <fill>
      <patternFill patternType="none"/>
    </fill>
    <fill>
      <patternFill patternType="gray125"/>
    </fill>
    <fill>
      <patternFill patternType="solid">
        <fgColor theme="2"/>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0"/>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rgb="FFFFFFCC"/>
        <bgColor indexed="64"/>
      </patternFill>
    </fill>
  </fills>
  <borders count="42">
    <border>
      <left/>
      <right/>
      <top/>
      <bottom/>
      <diagonal/>
    </border>
    <border>
      <left/>
      <right style="hair">
        <color indexed="64"/>
      </right>
      <top/>
      <bottom style="hair">
        <color indexed="64"/>
      </bottom>
      <diagonal/>
    </border>
    <border>
      <left/>
      <right/>
      <top/>
      <bottom style="hair">
        <color indexed="64"/>
      </bottom>
      <diagonal/>
    </border>
    <border>
      <left style="hair">
        <color indexed="64"/>
      </left>
      <right/>
      <top/>
      <bottom style="hair">
        <color indexed="64"/>
      </bottom>
      <diagonal/>
    </border>
    <border>
      <left/>
      <right style="hair">
        <color indexed="64"/>
      </right>
      <top/>
      <bottom/>
      <diagonal/>
    </border>
    <border>
      <left style="hair">
        <color indexed="64"/>
      </left>
      <right/>
      <top/>
      <bottom/>
      <diagonal/>
    </border>
    <border>
      <left/>
      <right/>
      <top style="hair">
        <color auto="1"/>
      </top>
      <bottom/>
      <diagonal/>
    </border>
    <border>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hair">
        <color auto="1"/>
      </right>
      <top style="hair">
        <color auto="1"/>
      </top>
      <bottom/>
      <diagonal/>
    </border>
    <border>
      <left style="hair">
        <color indexed="64"/>
      </left>
      <right/>
      <top style="hair">
        <color indexed="64"/>
      </top>
      <bottom/>
      <diagonal/>
    </border>
    <border>
      <left style="hair">
        <color indexed="64"/>
      </left>
      <right style="hair">
        <color indexed="64"/>
      </right>
      <top style="hair">
        <color indexed="64"/>
      </top>
      <bottom style="hair">
        <color indexed="64"/>
      </bottom>
      <diagonal/>
    </border>
    <border>
      <left/>
      <right style="medium">
        <color auto="1"/>
      </right>
      <top/>
      <bottom style="medium">
        <color auto="1"/>
      </bottom>
      <diagonal/>
    </border>
    <border>
      <left/>
      <right/>
      <top/>
      <bottom style="medium">
        <color auto="1"/>
      </bottom>
      <diagonal/>
    </border>
    <border>
      <left style="medium">
        <color auto="1"/>
      </left>
      <right/>
      <top/>
      <bottom style="medium">
        <color auto="1"/>
      </bottom>
      <diagonal/>
    </border>
    <border>
      <left/>
      <right style="medium">
        <color auto="1"/>
      </right>
      <top/>
      <bottom/>
      <diagonal/>
    </border>
    <border>
      <left style="medium">
        <color auto="1"/>
      </left>
      <right/>
      <top/>
      <bottom/>
      <diagonal/>
    </border>
    <border>
      <left/>
      <right style="medium">
        <color auto="1"/>
      </right>
      <top style="medium">
        <color auto="1"/>
      </top>
      <bottom/>
      <diagonal/>
    </border>
    <border>
      <left/>
      <right/>
      <top style="medium">
        <color auto="1"/>
      </top>
      <bottom/>
      <diagonal/>
    </border>
    <border>
      <left style="medium">
        <color auto="1"/>
      </left>
      <right/>
      <top style="medium">
        <color auto="1"/>
      </top>
      <bottom/>
      <diagonal/>
    </border>
    <border>
      <left/>
      <right/>
      <top style="hair">
        <color auto="1"/>
      </top>
      <bottom style="hair">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auto="1"/>
      </left>
      <right style="thin">
        <color auto="1"/>
      </right>
      <top/>
      <bottom/>
      <diagonal/>
    </border>
    <border>
      <left style="thin">
        <color auto="1"/>
      </left>
      <right style="thin">
        <color auto="1"/>
      </right>
      <top/>
      <bottom style="hair">
        <color indexed="64"/>
      </bottom>
      <diagonal/>
    </border>
    <border>
      <left style="thin">
        <color auto="1"/>
      </left>
      <right style="thin">
        <color auto="1"/>
      </right>
      <top style="hair">
        <color indexed="64"/>
      </top>
      <bottom style="hair">
        <color indexed="64"/>
      </bottom>
      <diagonal/>
    </border>
    <border>
      <left style="thin">
        <color auto="1"/>
      </left>
      <right style="hair">
        <color indexed="64"/>
      </right>
      <top style="hair">
        <color indexed="64"/>
      </top>
      <bottom style="hair">
        <color indexed="64"/>
      </bottom>
      <diagonal/>
    </border>
    <border>
      <left style="thin">
        <color auto="1"/>
      </left>
      <right style="thin">
        <color auto="1"/>
      </right>
      <top style="hair">
        <color indexed="64"/>
      </top>
      <bottom/>
      <diagonal/>
    </border>
    <border>
      <left style="thin">
        <color auto="1"/>
      </left>
      <right style="hair">
        <color indexed="64"/>
      </right>
      <top/>
      <bottom style="hair">
        <color indexed="64"/>
      </bottom>
      <diagonal/>
    </border>
    <border>
      <left style="thin">
        <color auto="1"/>
      </left>
      <right style="thin">
        <color auto="1"/>
      </right>
      <top style="hair">
        <color indexed="64"/>
      </top>
      <bottom style="thin">
        <color auto="1"/>
      </bottom>
      <diagonal/>
    </border>
    <border>
      <left style="thin">
        <color auto="1"/>
      </left>
      <right/>
      <top style="hair">
        <color indexed="64"/>
      </top>
      <bottom/>
      <diagonal/>
    </border>
    <border>
      <left style="thin">
        <color auto="1"/>
      </left>
      <right/>
      <top style="hair">
        <color indexed="64"/>
      </top>
      <bottom style="hair">
        <color indexed="64"/>
      </bottom>
      <diagonal/>
    </border>
    <border>
      <left/>
      <right style="thin">
        <color auto="1"/>
      </right>
      <top style="hair">
        <color indexed="64"/>
      </top>
      <bottom style="hair">
        <color indexed="64"/>
      </bottom>
      <diagonal/>
    </border>
    <border>
      <left style="thin">
        <color auto="1"/>
      </left>
      <right/>
      <top/>
      <bottom style="hair">
        <color indexed="64"/>
      </bottom>
      <diagonal/>
    </border>
    <border>
      <left/>
      <right style="thin">
        <color auto="1"/>
      </right>
      <top/>
      <bottom style="hair">
        <color indexed="64"/>
      </bottom>
      <diagonal/>
    </border>
    <border>
      <left style="hair">
        <color indexed="64"/>
      </left>
      <right style="hair">
        <color indexed="64"/>
      </right>
      <top style="medium">
        <color indexed="64"/>
      </top>
      <bottom style="medium">
        <color indexed="64"/>
      </bottom>
      <diagonal/>
    </border>
  </borders>
  <cellStyleXfs count="9">
    <xf numFmtId="0" fontId="0" fillId="0" borderId="0"/>
    <xf numFmtId="43" fontId="2" fillId="0" borderId="0" applyFont="0" applyFill="0" applyBorder="0" applyAlignment="0" applyProtection="0"/>
    <xf numFmtId="44" fontId="2" fillId="0" borderId="0" applyFont="0" applyFill="0" applyBorder="0" applyAlignment="0" applyProtection="0"/>
    <xf numFmtId="9" fontId="6" fillId="0" borderId="0" applyFont="0" applyFill="0" applyBorder="0" applyAlignment="0" applyProtection="0"/>
    <xf numFmtId="0" fontId="7" fillId="0" borderId="0"/>
    <xf numFmtId="0" fontId="6" fillId="0" borderId="0"/>
    <xf numFmtId="164" fontId="7" fillId="0" borderId="0" applyFont="0" applyFill="0" applyBorder="0" applyAlignment="0" applyProtection="0"/>
    <xf numFmtId="0" fontId="2" fillId="0" borderId="0"/>
    <xf numFmtId="0" fontId="7" fillId="0" borderId="0"/>
  </cellStyleXfs>
  <cellXfs count="239">
    <xf numFmtId="0" fontId="0" fillId="0" borderId="0" xfId="0"/>
    <xf numFmtId="0" fontId="0" fillId="0" borderId="0" xfId="0" applyAlignment="1">
      <alignment vertical="top"/>
    </xf>
    <xf numFmtId="0" fontId="0" fillId="0" borderId="0" xfId="0" applyAlignment="1">
      <alignment vertical="center"/>
    </xf>
    <xf numFmtId="0" fontId="0" fillId="0" borderId="0" xfId="0" applyAlignment="1">
      <alignment horizontal="left" vertical="center"/>
    </xf>
    <xf numFmtId="0" fontId="5" fillId="0" borderId="0" xfId="0" applyFont="1" applyAlignment="1">
      <alignment vertical="top"/>
    </xf>
    <xf numFmtId="0" fontId="5" fillId="0" borderId="0" xfId="0" applyFont="1" applyAlignment="1">
      <alignment horizontal="left" vertical="top"/>
    </xf>
    <xf numFmtId="0" fontId="5" fillId="0" borderId="0" xfId="0" applyFont="1"/>
    <xf numFmtId="0" fontId="0" fillId="0" borderId="0" xfId="0" applyAlignment="1">
      <alignment horizontal="left" vertical="top"/>
    </xf>
    <xf numFmtId="0" fontId="0" fillId="0" borderId="11" xfId="0" applyBorder="1" applyAlignment="1">
      <alignment vertical="top"/>
    </xf>
    <xf numFmtId="0" fontId="0" fillId="0" borderId="11" xfId="0" applyBorder="1" applyAlignment="1">
      <alignment horizontal="left" vertical="top"/>
    </xf>
    <xf numFmtId="0" fontId="8" fillId="0" borderId="0" xfId="0" applyFont="1" applyAlignment="1">
      <alignment horizontal="left" vertical="top"/>
    </xf>
    <xf numFmtId="0" fontId="0" fillId="0" borderId="6" xfId="0" applyBorder="1"/>
    <xf numFmtId="43" fontId="1" fillId="3" borderId="33" xfId="1" applyFont="1" applyFill="1" applyBorder="1" applyProtection="1"/>
    <xf numFmtId="0" fontId="0" fillId="8" borderId="0" xfId="0" applyFill="1" applyAlignment="1">
      <alignment vertical="center"/>
    </xf>
    <xf numFmtId="0" fontId="0" fillId="7" borderId="0" xfId="0" applyFill="1"/>
    <xf numFmtId="0" fontId="0" fillId="7" borderId="24" xfId="0" applyFill="1" applyBorder="1"/>
    <xf numFmtId="0" fontId="3" fillId="7" borderId="29" xfId="0" applyFont="1" applyFill="1" applyBorder="1" applyAlignment="1">
      <alignment horizontal="center"/>
    </xf>
    <xf numFmtId="0" fontId="3" fillId="7" borderId="30" xfId="0" applyFont="1" applyFill="1" applyBorder="1" applyAlignment="1">
      <alignment horizontal="center"/>
    </xf>
    <xf numFmtId="0" fontId="3" fillId="7" borderId="23" xfId="0" applyFont="1" applyFill="1" applyBorder="1" applyAlignment="1">
      <alignment horizontal="center"/>
    </xf>
    <xf numFmtId="0" fontId="5" fillId="5" borderId="0" xfId="0" applyFont="1" applyFill="1" applyAlignment="1">
      <alignment horizontal="left"/>
    </xf>
    <xf numFmtId="0" fontId="4" fillId="0" borderId="0" xfId="0" applyFont="1" applyAlignment="1">
      <alignment horizontal="left" vertical="center"/>
    </xf>
    <xf numFmtId="8" fontId="4" fillId="0" borderId="0" xfId="2" applyNumberFormat="1" applyFont="1" applyFill="1" applyBorder="1" applyAlignment="1" applyProtection="1">
      <alignment vertical="center"/>
    </xf>
    <xf numFmtId="0" fontId="0" fillId="7" borderId="21" xfId="0" applyFill="1" applyBorder="1"/>
    <xf numFmtId="0" fontId="0" fillId="7" borderId="22" xfId="0" applyFill="1" applyBorder="1"/>
    <xf numFmtId="0" fontId="3" fillId="7" borderId="39" xfId="0" applyFont="1" applyFill="1" applyBorder="1" applyAlignment="1">
      <alignment horizontal="center"/>
    </xf>
    <xf numFmtId="0" fontId="4" fillId="0" borderId="0" xfId="0" applyFont="1" applyAlignment="1">
      <alignment horizontal="left" vertical="center" wrapText="1"/>
    </xf>
    <xf numFmtId="44" fontId="4" fillId="0" borderId="0" xfId="2" applyFont="1" applyFill="1" applyBorder="1" applyAlignment="1" applyProtection="1">
      <alignment vertical="center"/>
    </xf>
    <xf numFmtId="0" fontId="0" fillId="4" borderId="31" xfId="1" applyNumberFormat="1" applyFont="1" applyFill="1" applyBorder="1" applyProtection="1">
      <protection locked="0"/>
    </xf>
    <xf numFmtId="0" fontId="0" fillId="3" borderId="11" xfId="0" applyFill="1" applyBorder="1" applyAlignment="1">
      <alignment horizontal="left" vertical="top"/>
    </xf>
    <xf numFmtId="0" fontId="0" fillId="4" borderId="31" xfId="0" applyFill="1" applyBorder="1" applyProtection="1">
      <protection locked="0"/>
    </xf>
    <xf numFmtId="0" fontId="0" fillId="4" borderId="33" xfId="0" applyFill="1" applyBorder="1" applyProtection="1">
      <protection locked="0"/>
    </xf>
    <xf numFmtId="0" fontId="0" fillId="3" borderId="11" xfId="0" applyFill="1" applyBorder="1" applyAlignment="1">
      <alignment vertical="top"/>
    </xf>
    <xf numFmtId="0" fontId="0" fillId="3" borderId="24" xfId="0" applyFill="1" applyBorder="1"/>
    <xf numFmtId="0" fontId="0" fillId="0" borderId="31" xfId="0" applyBorder="1"/>
    <xf numFmtId="0" fontId="0" fillId="0" borderId="31" xfId="0" applyBorder="1" applyAlignment="1">
      <alignment horizontal="left" indent="1"/>
    </xf>
    <xf numFmtId="44" fontId="7" fillId="0" borderId="32" xfId="0" applyNumberFormat="1" applyFont="1" applyBorder="1"/>
    <xf numFmtId="0" fontId="1" fillId="3" borderId="30" xfId="0" applyFont="1" applyFill="1" applyBorder="1"/>
    <xf numFmtId="0" fontId="1" fillId="3" borderId="31" xfId="0" applyFont="1" applyFill="1" applyBorder="1"/>
    <xf numFmtId="0" fontId="1" fillId="3" borderId="36" xfId="0" applyFont="1" applyFill="1" applyBorder="1" applyAlignment="1">
      <alignment horizontal="center"/>
    </xf>
    <xf numFmtId="44" fontId="3" fillId="3" borderId="34" xfId="2" applyFont="1" applyFill="1" applyBorder="1" applyProtection="1"/>
    <xf numFmtId="44" fontId="7" fillId="0" borderId="37" xfId="0" applyNumberFormat="1" applyFont="1" applyBorder="1" applyAlignment="1">
      <alignment horizontal="center"/>
    </xf>
    <xf numFmtId="44" fontId="7" fillId="0" borderId="31" xfId="0" applyNumberFormat="1" applyFont="1" applyBorder="1" applyAlignment="1">
      <alignment horizontal="center"/>
    </xf>
    <xf numFmtId="0" fontId="0" fillId="9" borderId="24" xfId="0" applyFill="1" applyBorder="1"/>
    <xf numFmtId="0" fontId="3" fillId="9" borderId="30" xfId="0" applyFont="1" applyFill="1" applyBorder="1" applyAlignment="1">
      <alignment horizontal="center" wrapText="1"/>
    </xf>
    <xf numFmtId="0" fontId="3" fillId="9" borderId="39" xfId="0" applyFont="1" applyFill="1" applyBorder="1" applyAlignment="1">
      <alignment horizontal="center" wrapText="1"/>
    </xf>
    <xf numFmtId="0" fontId="3" fillId="9" borderId="39" xfId="0" applyFont="1" applyFill="1" applyBorder="1" applyAlignment="1">
      <alignment horizontal="center"/>
    </xf>
    <xf numFmtId="44" fontId="7" fillId="0" borderId="31" xfId="0" applyNumberFormat="1" applyFont="1" applyBorder="1" applyAlignment="1">
      <alignment horizontal="right"/>
    </xf>
    <xf numFmtId="0" fontId="3" fillId="9" borderId="31" xfId="0" applyFont="1" applyFill="1" applyBorder="1" applyAlignment="1">
      <alignment horizontal="center"/>
    </xf>
    <xf numFmtId="0" fontId="3" fillId="9" borderId="37" xfId="0" applyFont="1" applyFill="1" applyBorder="1" applyAlignment="1">
      <alignment horizontal="center"/>
    </xf>
    <xf numFmtId="0" fontId="3" fillId="9" borderId="29" xfId="0" applyFont="1" applyFill="1" applyBorder="1" applyAlignment="1">
      <alignment horizontal="center"/>
    </xf>
    <xf numFmtId="0" fontId="3" fillId="9" borderId="23" xfId="0" applyFont="1" applyFill="1" applyBorder="1" applyAlignment="1">
      <alignment horizontal="center"/>
    </xf>
    <xf numFmtId="44" fontId="7" fillId="6" borderId="31" xfId="0" applyNumberFormat="1" applyFont="1" applyFill="1" applyBorder="1"/>
    <xf numFmtId="0" fontId="0" fillId="3" borderId="29" xfId="0" applyFill="1" applyBorder="1"/>
    <xf numFmtId="44" fontId="7" fillId="0" borderId="31" xfId="0" applyNumberFormat="1" applyFont="1" applyBorder="1"/>
    <xf numFmtId="0" fontId="0" fillId="9" borderId="29" xfId="0" applyFill="1" applyBorder="1"/>
    <xf numFmtId="0" fontId="1" fillId="3" borderId="29" xfId="0" applyFont="1" applyFill="1" applyBorder="1"/>
    <xf numFmtId="0" fontId="1" fillId="3" borderId="33" xfId="0" applyFont="1" applyFill="1" applyBorder="1"/>
    <xf numFmtId="44" fontId="3" fillId="3" borderId="29" xfId="2" applyFont="1" applyFill="1" applyBorder="1" applyProtection="1"/>
    <xf numFmtId="44" fontId="7" fillId="0" borderId="31" xfId="1" applyNumberFormat="1" applyFont="1" applyFill="1" applyBorder="1" applyProtection="1"/>
    <xf numFmtId="0" fontId="3" fillId="9" borderId="30" xfId="0" applyFont="1" applyFill="1" applyBorder="1" applyAlignment="1">
      <alignment horizontal="center"/>
    </xf>
    <xf numFmtId="0" fontId="15" fillId="0" borderId="31" xfId="0" applyFont="1" applyBorder="1"/>
    <xf numFmtId="0" fontId="15" fillId="0" borderId="31" xfId="0" applyFont="1" applyBorder="1" applyAlignment="1">
      <alignment horizontal="left" indent="1"/>
    </xf>
    <xf numFmtId="0" fontId="15" fillId="4" borderId="31" xfId="1" applyNumberFormat="1" applyFont="1" applyFill="1" applyBorder="1" applyProtection="1">
      <protection locked="0"/>
    </xf>
    <xf numFmtId="44" fontId="16" fillId="0" borderId="31" xfId="0" applyNumberFormat="1" applyFont="1" applyBorder="1" applyAlignment="1">
      <alignment horizontal="center"/>
    </xf>
    <xf numFmtId="44" fontId="16" fillId="0" borderId="37" xfId="0" applyNumberFormat="1" applyFont="1" applyBorder="1" applyAlignment="1">
      <alignment horizontal="center"/>
    </xf>
    <xf numFmtId="0" fontId="17" fillId="7" borderId="29" xfId="0" applyFont="1" applyFill="1" applyBorder="1" applyAlignment="1">
      <alignment horizontal="center"/>
    </xf>
    <xf numFmtId="0" fontId="17" fillId="7" borderId="30" xfId="0" applyFont="1" applyFill="1" applyBorder="1" applyAlignment="1">
      <alignment horizontal="center"/>
    </xf>
    <xf numFmtId="0" fontId="17" fillId="7" borderId="37" xfId="0" applyFont="1" applyFill="1" applyBorder="1" applyAlignment="1">
      <alignment horizontal="center"/>
    </xf>
    <xf numFmtId="0" fontId="15" fillId="3" borderId="24" xfId="0" applyFont="1" applyFill="1" applyBorder="1"/>
    <xf numFmtId="44" fontId="16" fillId="0" borderId="32" xfId="0" applyNumberFormat="1" applyFont="1" applyBorder="1"/>
    <xf numFmtId="0" fontId="18" fillId="3" borderId="30" xfId="0" applyFont="1" applyFill="1" applyBorder="1"/>
    <xf numFmtId="0" fontId="18" fillId="3" borderId="31" xfId="0" applyFont="1" applyFill="1" applyBorder="1"/>
    <xf numFmtId="43" fontId="18" fillId="3" borderId="33" xfId="1" applyFont="1" applyFill="1" applyBorder="1" applyProtection="1"/>
    <xf numFmtId="0" fontId="18" fillId="3" borderId="36" xfId="0" applyFont="1" applyFill="1" applyBorder="1" applyAlignment="1">
      <alignment horizontal="center"/>
    </xf>
    <xf numFmtId="44" fontId="17" fillId="3" borderId="34" xfId="2" applyFont="1" applyFill="1" applyBorder="1" applyProtection="1"/>
    <xf numFmtId="0" fontId="15" fillId="0" borderId="24" xfId="0" applyFont="1" applyBorder="1"/>
    <xf numFmtId="0" fontId="15" fillId="0" borderId="23" xfId="0" applyFont="1" applyBorder="1"/>
    <xf numFmtId="0" fontId="15" fillId="0" borderId="0" xfId="0" applyFont="1"/>
    <xf numFmtId="0" fontId="15" fillId="0" borderId="6" xfId="0" applyFont="1" applyBorder="1"/>
    <xf numFmtId="0" fontId="15" fillId="0" borderId="0" xfId="0" applyFont="1" applyAlignment="1">
      <alignment horizontal="center"/>
    </xf>
    <xf numFmtId="0" fontId="15" fillId="7" borderId="24" xfId="0" applyFont="1" applyFill="1" applyBorder="1"/>
    <xf numFmtId="0" fontId="17" fillId="7" borderId="39" xfId="0" applyFont="1" applyFill="1" applyBorder="1" applyAlignment="1">
      <alignment horizontal="center"/>
    </xf>
    <xf numFmtId="0" fontId="17" fillId="7" borderId="31" xfId="0" applyFont="1" applyFill="1" applyBorder="1" applyAlignment="1">
      <alignment horizontal="center"/>
    </xf>
    <xf numFmtId="0" fontId="17" fillId="7" borderId="23" xfId="0" applyFont="1" applyFill="1" applyBorder="1" applyAlignment="1">
      <alignment horizontal="center"/>
    </xf>
    <xf numFmtId="43" fontId="18" fillId="3" borderId="33" xfId="1" applyFont="1" applyFill="1" applyBorder="1" applyProtection="1">
      <protection locked="0"/>
    </xf>
    <xf numFmtId="0" fontId="17" fillId="7" borderId="39" xfId="0" applyFont="1" applyFill="1" applyBorder="1" applyAlignment="1">
      <alignment horizontal="center" wrapText="1"/>
    </xf>
    <xf numFmtId="0" fontId="15" fillId="4" borderId="31" xfId="0" applyFont="1" applyFill="1" applyBorder="1" applyProtection="1">
      <protection locked="0"/>
    </xf>
    <xf numFmtId="0" fontId="15" fillId="0" borderId="30" xfId="0" applyFont="1" applyBorder="1"/>
    <xf numFmtId="44" fontId="16" fillId="0" borderId="33" xfId="0" applyNumberFormat="1" applyFont="1" applyBorder="1" applyAlignment="1">
      <alignment horizontal="center"/>
    </xf>
    <xf numFmtId="0" fontId="15" fillId="4" borderId="36" xfId="0" applyFont="1" applyFill="1" applyBorder="1" applyProtection="1">
      <protection locked="0"/>
    </xf>
    <xf numFmtId="0" fontId="18" fillId="3" borderId="36" xfId="0" applyFont="1" applyFill="1" applyBorder="1" applyAlignment="1" applyProtection="1">
      <alignment horizontal="center"/>
      <protection locked="0"/>
    </xf>
    <xf numFmtId="44" fontId="15" fillId="0" borderId="31" xfId="1" applyNumberFormat="1" applyFont="1" applyFill="1" applyBorder="1" applyProtection="1"/>
    <xf numFmtId="44" fontId="15" fillId="0" borderId="30" xfId="1" applyNumberFormat="1" applyFont="1" applyFill="1" applyBorder="1" applyProtection="1"/>
    <xf numFmtId="0" fontId="15" fillId="4" borderId="37" xfId="0" applyFont="1" applyFill="1" applyBorder="1" applyProtection="1">
      <protection locked="0"/>
    </xf>
    <xf numFmtId="0" fontId="15" fillId="0" borderId="30" xfId="0" applyFont="1" applyBorder="1" applyAlignment="1">
      <alignment horizontal="left"/>
    </xf>
    <xf numFmtId="44" fontId="15" fillId="0" borderId="33" xfId="1" applyNumberFormat="1" applyFont="1" applyFill="1" applyBorder="1" applyProtection="1"/>
    <xf numFmtId="44" fontId="16" fillId="0" borderId="34" xfId="0" applyNumberFormat="1" applyFont="1" applyBorder="1"/>
    <xf numFmtId="0" fontId="15" fillId="4" borderId="33" xfId="1" applyNumberFormat="1" applyFont="1" applyFill="1" applyBorder="1" applyProtection="1">
      <protection locked="0"/>
    </xf>
    <xf numFmtId="44" fontId="16" fillId="0" borderId="36" xfId="0" applyNumberFormat="1" applyFont="1" applyBorder="1" applyAlignment="1">
      <alignment horizontal="center"/>
    </xf>
    <xf numFmtId="44" fontId="16" fillId="0" borderId="31" xfId="1" applyNumberFormat="1" applyFont="1" applyFill="1" applyBorder="1" applyProtection="1"/>
    <xf numFmtId="44" fontId="16" fillId="0" borderId="30" xfId="0" applyNumberFormat="1" applyFont="1" applyBorder="1" applyAlignment="1">
      <alignment horizontal="center"/>
    </xf>
    <xf numFmtId="44" fontId="16" fillId="0" borderId="30" xfId="1" applyNumberFormat="1" applyFont="1" applyFill="1" applyBorder="1" applyProtection="1"/>
    <xf numFmtId="44" fontId="16" fillId="6" borderId="31" xfId="0" applyNumberFormat="1" applyFont="1" applyFill="1" applyBorder="1"/>
    <xf numFmtId="44" fontId="16" fillId="6" borderId="30" xfId="0" applyNumberFormat="1" applyFont="1" applyFill="1" applyBorder="1"/>
    <xf numFmtId="44" fontId="16" fillId="6" borderId="31" xfId="1" applyNumberFormat="1" applyFont="1" applyFill="1" applyBorder="1" applyProtection="1"/>
    <xf numFmtId="44" fontId="16" fillId="6" borderId="30" xfId="1" applyNumberFormat="1" applyFont="1" applyFill="1" applyBorder="1" applyProtection="1"/>
    <xf numFmtId="43" fontId="15" fillId="4" borderId="31" xfId="1" applyFont="1" applyFill="1" applyBorder="1" applyProtection="1">
      <protection locked="0"/>
    </xf>
    <xf numFmtId="0" fontId="18" fillId="0" borderId="0" xfId="0" applyFont="1" applyAlignment="1">
      <alignment horizontal="left"/>
    </xf>
    <xf numFmtId="0" fontId="18" fillId="0" borderId="0" xfId="0" applyFont="1"/>
    <xf numFmtId="43" fontId="18" fillId="0" borderId="0" xfId="1" applyFont="1" applyFill="1" applyBorder="1" applyProtection="1"/>
    <xf numFmtId="0" fontId="18" fillId="0" borderId="0" xfId="0" applyFont="1" applyAlignment="1">
      <alignment horizontal="center"/>
    </xf>
    <xf numFmtId="8" fontId="17" fillId="0" borderId="0" xfId="2" applyNumberFormat="1" applyFont="1" applyFill="1" applyBorder="1" applyProtection="1"/>
    <xf numFmtId="0" fontId="15" fillId="6" borderId="24" xfId="0" applyFont="1" applyFill="1" applyBorder="1"/>
    <xf numFmtId="44" fontId="16" fillId="4" borderId="37" xfId="1" applyNumberFormat="1" applyFont="1" applyFill="1" applyBorder="1" applyAlignment="1" applyProtection="1">
      <alignment horizontal="center"/>
      <protection locked="0"/>
    </xf>
    <xf numFmtId="43" fontId="18" fillId="3" borderId="35" xfId="1" applyFont="1" applyFill="1" applyBorder="1" applyProtection="1"/>
    <xf numFmtId="0" fontId="20" fillId="7" borderId="0" xfId="0" applyFont="1" applyFill="1" applyAlignment="1">
      <alignment vertical="center"/>
    </xf>
    <xf numFmtId="44" fontId="21" fillId="7" borderId="11" xfId="2" applyFont="1" applyFill="1" applyBorder="1" applyAlignment="1" applyProtection="1">
      <alignment vertical="center"/>
    </xf>
    <xf numFmtId="0" fontId="15" fillId="0" borderId="0" xfId="0" applyFont="1" applyAlignment="1">
      <alignment horizontal="left" vertical="center"/>
    </xf>
    <xf numFmtId="43" fontId="18" fillId="0" borderId="0" xfId="1" applyFont="1" applyFill="1" applyBorder="1" applyProtection="1">
      <protection locked="0"/>
    </xf>
    <xf numFmtId="44" fontId="17" fillId="0" borderId="0" xfId="2" applyFont="1" applyFill="1" applyBorder="1" applyProtection="1"/>
    <xf numFmtId="0" fontId="18" fillId="0" borderId="0" xfId="0" applyFont="1" applyAlignment="1" applyProtection="1">
      <alignment horizontal="center"/>
      <protection locked="0"/>
    </xf>
    <xf numFmtId="0" fontId="0" fillId="0" borderId="0" xfId="0" applyAlignment="1">
      <alignment vertical="top" wrapText="1"/>
    </xf>
    <xf numFmtId="44" fontId="7" fillId="0" borderId="0" xfId="0" applyNumberFormat="1" applyFont="1" applyAlignment="1">
      <alignment horizontal="right"/>
    </xf>
    <xf numFmtId="44" fontId="7" fillId="0" borderId="29" xfId="0" applyNumberFormat="1" applyFont="1" applyBorder="1" applyAlignment="1">
      <alignment horizontal="center"/>
    </xf>
    <xf numFmtId="44" fontId="7" fillId="0" borderId="23" xfId="0" applyNumberFormat="1" applyFont="1" applyBorder="1" applyAlignment="1">
      <alignment horizontal="center"/>
    </xf>
    <xf numFmtId="2" fontId="0" fillId="0" borderId="0" xfId="0" applyNumberFormat="1"/>
    <xf numFmtId="0" fontId="10" fillId="0" borderId="0" xfId="0" applyFont="1" applyAlignment="1">
      <alignment vertical="top" wrapText="1"/>
    </xf>
    <xf numFmtId="0" fontId="5" fillId="0" borderId="0" xfId="0" applyFont="1" applyAlignment="1">
      <alignment horizontal="center" vertical="top"/>
    </xf>
    <xf numFmtId="0" fontId="4" fillId="0" borderId="0" xfId="0" applyFont="1" applyAlignment="1">
      <alignment horizontal="left" vertical="top"/>
    </xf>
    <xf numFmtId="0" fontId="1" fillId="3" borderId="11" xfId="0" applyFont="1" applyFill="1" applyBorder="1" applyAlignment="1">
      <alignment horizontal="left" vertical="top"/>
    </xf>
    <xf numFmtId="0" fontId="0" fillId="0" borderId="11" xfId="0" applyBorder="1" applyAlignment="1">
      <alignment horizontal="left" vertical="top"/>
    </xf>
    <xf numFmtId="0" fontId="0" fillId="4" borderId="11" xfId="0" applyFill="1" applyBorder="1" applyAlignment="1" applyProtection="1">
      <alignment horizontal="left" vertical="top"/>
      <protection locked="0"/>
    </xf>
    <xf numFmtId="14" fontId="0" fillId="0" borderId="11" xfId="0" applyNumberFormat="1" applyBorder="1" applyAlignment="1">
      <alignment horizontal="left" vertical="top"/>
    </xf>
    <xf numFmtId="0" fontId="0" fillId="4" borderId="8" xfId="0" applyFill="1" applyBorder="1" applyAlignment="1" applyProtection="1">
      <alignment horizontal="left" vertical="top"/>
      <protection locked="0"/>
    </xf>
    <xf numFmtId="0" fontId="0" fillId="4" borderId="20" xfId="0" applyFill="1" applyBorder="1" applyAlignment="1" applyProtection="1">
      <alignment horizontal="left" vertical="top"/>
      <protection locked="0"/>
    </xf>
    <xf numFmtId="0" fontId="0" fillId="4" borderId="7" xfId="0" applyFill="1" applyBorder="1" applyAlignment="1" applyProtection="1">
      <alignment horizontal="left" vertical="top"/>
      <protection locked="0"/>
    </xf>
    <xf numFmtId="0" fontId="0" fillId="3" borderId="11" xfId="0" applyFill="1" applyBorder="1" applyAlignment="1">
      <alignment horizontal="left" vertical="top"/>
    </xf>
    <xf numFmtId="0" fontId="0" fillId="0" borderId="11" xfId="0" applyBorder="1" applyAlignment="1" applyProtection="1">
      <alignment horizontal="left" vertical="top"/>
      <protection locked="0"/>
    </xf>
    <xf numFmtId="0" fontId="9" fillId="0" borderId="10" xfId="0" applyFont="1" applyBorder="1" applyAlignment="1" applyProtection="1">
      <alignment horizontal="left"/>
      <protection locked="0"/>
    </xf>
    <xf numFmtId="0" fontId="9" fillId="0" borderId="6" xfId="0" applyFont="1" applyBorder="1" applyAlignment="1" applyProtection="1">
      <alignment horizontal="left"/>
      <protection locked="0"/>
    </xf>
    <xf numFmtId="0" fontId="9" fillId="0" borderId="9" xfId="0" applyFont="1" applyBorder="1" applyAlignment="1" applyProtection="1">
      <alignment horizontal="left"/>
      <protection locked="0"/>
    </xf>
    <xf numFmtId="0" fontId="9" fillId="0" borderId="5" xfId="0" applyFont="1" applyBorder="1" applyAlignment="1" applyProtection="1">
      <alignment horizontal="left"/>
      <protection locked="0"/>
    </xf>
    <xf numFmtId="0" fontId="9" fillId="0" borderId="0" xfId="0" applyFont="1" applyAlignment="1" applyProtection="1">
      <alignment horizontal="left"/>
      <protection locked="0"/>
    </xf>
    <xf numFmtId="0" fontId="9" fillId="0" borderId="4" xfId="0" applyFont="1" applyBorder="1" applyAlignment="1" applyProtection="1">
      <alignment horizontal="left"/>
      <protection locked="0"/>
    </xf>
    <xf numFmtId="0" fontId="9" fillId="0" borderId="3" xfId="0" applyFont="1" applyBorder="1" applyAlignment="1" applyProtection="1">
      <alignment horizontal="left"/>
      <protection locked="0"/>
    </xf>
    <xf numFmtId="0" fontId="9" fillId="0" borderId="2" xfId="0" applyFont="1" applyBorder="1" applyAlignment="1" applyProtection="1">
      <alignment horizontal="left"/>
      <protection locked="0"/>
    </xf>
    <xf numFmtId="0" fontId="9" fillId="0" borderId="1" xfId="0" applyFont="1" applyBorder="1" applyAlignment="1" applyProtection="1">
      <alignment horizontal="left"/>
      <protection locked="0"/>
    </xf>
    <xf numFmtId="0" fontId="1" fillId="0" borderId="41" xfId="0" applyFont="1" applyBorder="1" applyAlignment="1">
      <alignment horizontal="left" vertical="top"/>
    </xf>
    <xf numFmtId="44" fontId="0" fillId="0" borderId="41" xfId="0" applyNumberFormat="1" applyBorder="1" applyAlignment="1">
      <alignment horizontal="left" vertical="top"/>
    </xf>
    <xf numFmtId="0" fontId="0" fillId="0" borderId="41" xfId="0" applyBorder="1" applyAlignment="1">
      <alignment horizontal="left" vertical="top"/>
    </xf>
    <xf numFmtId="0" fontId="8" fillId="0" borderId="0" xfId="0" applyFont="1" applyAlignment="1">
      <alignment horizontal="left" vertical="top"/>
    </xf>
    <xf numFmtId="0" fontId="1" fillId="2" borderId="10" xfId="0" applyFont="1" applyFill="1" applyBorder="1" applyAlignment="1">
      <alignment horizontal="left" vertical="top" wrapText="1"/>
    </xf>
    <xf numFmtId="0" fontId="1" fillId="2" borderId="6" xfId="0" applyFont="1" applyFill="1" applyBorder="1" applyAlignment="1">
      <alignment horizontal="left" vertical="top" wrapText="1"/>
    </xf>
    <xf numFmtId="0" fontId="1" fillId="2" borderId="9"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2" borderId="1" xfId="0" applyFont="1" applyFill="1" applyBorder="1" applyAlignment="1">
      <alignment horizontal="left" vertical="top" wrapText="1"/>
    </xf>
    <xf numFmtId="0" fontId="18" fillId="3" borderId="30" xfId="0" applyFont="1" applyFill="1" applyBorder="1" applyAlignment="1">
      <alignment horizontal="left"/>
    </xf>
    <xf numFmtId="0" fontId="15" fillId="0" borderId="31" xfId="0" applyFont="1" applyBorder="1" applyAlignment="1">
      <alignment horizontal="left"/>
    </xf>
    <xf numFmtId="0" fontId="15" fillId="0" borderId="37" xfId="0" applyFont="1" applyBorder="1" applyAlignment="1">
      <alignment horizontal="left"/>
    </xf>
    <xf numFmtId="0" fontId="15" fillId="0" borderId="20" xfId="0" applyFont="1" applyBorder="1" applyAlignment="1">
      <alignment horizontal="left"/>
    </xf>
    <xf numFmtId="0" fontId="15" fillId="0" borderId="38" xfId="0" applyFont="1" applyBorder="1" applyAlignment="1">
      <alignment horizontal="left"/>
    </xf>
    <xf numFmtId="0" fontId="15" fillId="0" borderId="37" xfId="0" applyFont="1" applyBorder="1" applyAlignment="1">
      <alignment horizontal="center"/>
    </xf>
    <xf numFmtId="0" fontId="15" fillId="0" borderId="20" xfId="0" applyFont="1" applyBorder="1" applyAlignment="1">
      <alignment horizontal="center"/>
    </xf>
    <xf numFmtId="0" fontId="15" fillId="0" borderId="38" xfId="0" applyFont="1" applyBorder="1" applyAlignment="1">
      <alignment horizontal="center"/>
    </xf>
    <xf numFmtId="0" fontId="17" fillId="7" borderId="37" xfId="0" applyFont="1" applyFill="1" applyBorder="1" applyAlignment="1">
      <alignment horizontal="left"/>
    </xf>
    <xf numFmtId="0" fontId="17" fillId="7" borderId="20" xfId="0" applyFont="1" applyFill="1" applyBorder="1" applyAlignment="1">
      <alignment horizontal="left"/>
    </xf>
    <xf numFmtId="0" fontId="17" fillId="7" borderId="38" xfId="0" applyFont="1" applyFill="1" applyBorder="1" applyAlignment="1">
      <alignment horizontal="left"/>
    </xf>
    <xf numFmtId="0" fontId="17" fillId="7" borderId="29" xfId="0" applyFont="1" applyFill="1" applyBorder="1" applyAlignment="1">
      <alignment horizontal="center"/>
    </xf>
    <xf numFmtId="0" fontId="18" fillId="6" borderId="23" xfId="0" applyFont="1" applyFill="1" applyBorder="1" applyAlignment="1">
      <alignment horizontal="left"/>
    </xf>
    <xf numFmtId="0" fontId="18" fillId="6" borderId="0" xfId="0" applyFont="1" applyFill="1" applyAlignment="1">
      <alignment horizontal="left"/>
    </xf>
    <xf numFmtId="0" fontId="17" fillId="7" borderId="30" xfId="0" applyFont="1" applyFill="1" applyBorder="1" applyAlignment="1">
      <alignment horizontal="center"/>
    </xf>
    <xf numFmtId="0" fontId="17" fillId="7" borderId="39" xfId="0" applyFont="1" applyFill="1" applyBorder="1" applyAlignment="1">
      <alignment horizontal="center"/>
    </xf>
    <xf numFmtId="0" fontId="17" fillId="7" borderId="2" xfId="0" applyFont="1" applyFill="1" applyBorder="1" applyAlignment="1">
      <alignment horizontal="center"/>
    </xf>
    <xf numFmtId="0" fontId="17" fillId="7" borderId="40" xfId="0" applyFont="1" applyFill="1" applyBorder="1" applyAlignment="1">
      <alignment horizontal="center"/>
    </xf>
    <xf numFmtId="0" fontId="17" fillId="7" borderId="30" xfId="0" applyFont="1" applyFill="1" applyBorder="1" applyAlignment="1">
      <alignment horizontal="left"/>
    </xf>
    <xf numFmtId="0" fontId="0" fillId="4" borderId="10" xfId="0" applyFill="1" applyBorder="1" applyAlignment="1" applyProtection="1">
      <alignment horizontal="left" vertical="center" wrapText="1"/>
      <protection locked="0"/>
    </xf>
    <xf numFmtId="0" fontId="0" fillId="4" borderId="6" xfId="0" applyFill="1" applyBorder="1" applyAlignment="1" applyProtection="1">
      <alignment horizontal="left" vertical="center"/>
      <protection locked="0"/>
    </xf>
    <xf numFmtId="0" fontId="0" fillId="4" borderId="9" xfId="0" applyFill="1" applyBorder="1" applyAlignment="1" applyProtection="1">
      <alignment horizontal="left" vertical="center"/>
      <protection locked="0"/>
    </xf>
    <xf numFmtId="0" fontId="0" fillId="4" borderId="5" xfId="0" applyFill="1" applyBorder="1" applyAlignment="1" applyProtection="1">
      <alignment horizontal="left" vertical="center"/>
      <protection locked="0"/>
    </xf>
    <xf numFmtId="0" fontId="0" fillId="4" borderId="0" xfId="0" applyFill="1" applyAlignment="1" applyProtection="1">
      <alignment horizontal="left" vertical="center"/>
      <protection locked="0"/>
    </xf>
    <xf numFmtId="0" fontId="0" fillId="4" borderId="4" xfId="0" applyFill="1" applyBorder="1" applyAlignment="1" applyProtection="1">
      <alignment horizontal="left" vertical="center"/>
      <protection locked="0"/>
    </xf>
    <xf numFmtId="0" fontId="0" fillId="4" borderId="3" xfId="0" applyFill="1" applyBorder="1" applyAlignment="1" applyProtection="1">
      <alignment horizontal="left" vertical="center"/>
      <protection locked="0"/>
    </xf>
    <xf numFmtId="0" fontId="0" fillId="4" borderId="2" xfId="0" applyFill="1" applyBorder="1" applyAlignment="1" applyProtection="1">
      <alignment horizontal="left" vertical="center"/>
      <protection locked="0"/>
    </xf>
    <xf numFmtId="0" fontId="0" fillId="4" borderId="1" xfId="0" applyFill="1" applyBorder="1" applyAlignment="1" applyProtection="1">
      <alignment horizontal="left" vertical="center"/>
      <protection locked="0"/>
    </xf>
    <xf numFmtId="0" fontId="0" fillId="4" borderId="27" xfId="0" applyFill="1" applyBorder="1" applyProtection="1">
      <protection locked="0"/>
    </xf>
    <xf numFmtId="0" fontId="0" fillId="4" borderId="28" xfId="0" applyFill="1" applyBorder="1" applyProtection="1">
      <protection locked="0"/>
    </xf>
    <xf numFmtId="0" fontId="0" fillId="4" borderId="23" xfId="0" applyFill="1" applyBorder="1" applyProtection="1">
      <protection locked="0"/>
    </xf>
    <xf numFmtId="0" fontId="0" fillId="4" borderId="24" xfId="0" applyFill="1" applyBorder="1" applyProtection="1">
      <protection locked="0"/>
    </xf>
    <xf numFmtId="0" fontId="0" fillId="4" borderId="25" xfId="0" applyFill="1" applyBorder="1" applyProtection="1">
      <protection locked="0"/>
    </xf>
    <xf numFmtId="0" fontId="0" fillId="4" borderId="26" xfId="0" applyFill="1" applyBorder="1" applyProtection="1">
      <protection locked="0"/>
    </xf>
    <xf numFmtId="0" fontId="17" fillId="0" borderId="0" xfId="0" applyFont="1" applyAlignment="1">
      <alignment horizontal="left" vertical="center"/>
    </xf>
    <xf numFmtId="0" fontId="21" fillId="7" borderId="11" xfId="0" applyFont="1" applyFill="1" applyBorder="1" applyAlignment="1">
      <alignment horizontal="left" vertical="center"/>
    </xf>
    <xf numFmtId="43" fontId="19" fillId="4" borderId="31" xfId="1" applyFont="1" applyFill="1" applyBorder="1" applyAlignment="1" applyProtection="1">
      <alignment horizontal="left"/>
      <protection locked="0"/>
    </xf>
    <xf numFmtId="0" fontId="18" fillId="3" borderId="31" xfId="0" applyFont="1" applyFill="1" applyBorder="1" applyAlignment="1">
      <alignment horizontal="left"/>
    </xf>
    <xf numFmtId="0" fontId="15" fillId="2" borderId="15" xfId="0" applyFont="1" applyFill="1" applyBorder="1" applyAlignment="1">
      <alignment horizontal="center"/>
    </xf>
    <xf numFmtId="0" fontId="15" fillId="4" borderId="19" xfId="0" applyFont="1" applyFill="1" applyBorder="1" applyAlignment="1" applyProtection="1">
      <alignment horizontal="left" vertical="top" wrapText="1"/>
      <protection locked="0"/>
    </xf>
    <xf numFmtId="0" fontId="15" fillId="4" borderId="18" xfId="0" applyFont="1" applyFill="1" applyBorder="1" applyAlignment="1" applyProtection="1">
      <alignment horizontal="left" vertical="top" wrapText="1"/>
      <protection locked="0"/>
    </xf>
    <xf numFmtId="0" fontId="15" fillId="4" borderId="17" xfId="0" applyFont="1" applyFill="1" applyBorder="1" applyAlignment="1" applyProtection="1">
      <alignment horizontal="left" vertical="top" wrapText="1"/>
      <protection locked="0"/>
    </xf>
    <xf numFmtId="0" fontId="15" fillId="4" borderId="16" xfId="0" applyFont="1" applyFill="1" applyBorder="1" applyAlignment="1" applyProtection="1">
      <alignment horizontal="left" vertical="top" wrapText="1"/>
      <protection locked="0"/>
    </xf>
    <xf numFmtId="0" fontId="15" fillId="4" borderId="0" xfId="0" applyFont="1" applyFill="1" applyAlignment="1" applyProtection="1">
      <alignment horizontal="left" vertical="top" wrapText="1"/>
      <protection locked="0"/>
    </xf>
    <xf numFmtId="0" fontId="15" fillId="4" borderId="15" xfId="0" applyFont="1" applyFill="1" applyBorder="1" applyAlignment="1" applyProtection="1">
      <alignment horizontal="left" vertical="top" wrapText="1"/>
      <protection locked="0"/>
    </xf>
    <xf numFmtId="0" fontId="15" fillId="4" borderId="14" xfId="0" applyFont="1" applyFill="1" applyBorder="1" applyAlignment="1" applyProtection="1">
      <alignment horizontal="left" vertical="top" wrapText="1"/>
      <protection locked="0"/>
    </xf>
    <xf numFmtId="0" fontId="15" fillId="4" borderId="13" xfId="0" applyFont="1" applyFill="1" applyBorder="1" applyAlignment="1" applyProtection="1">
      <alignment horizontal="left" vertical="top" wrapText="1"/>
      <protection locked="0"/>
    </xf>
    <xf numFmtId="0" fontId="15" fillId="4" borderId="12" xfId="0" applyFont="1" applyFill="1" applyBorder="1" applyAlignment="1" applyProtection="1">
      <alignment horizontal="left" vertical="top" wrapText="1"/>
      <protection locked="0"/>
    </xf>
    <xf numFmtId="0" fontId="3" fillId="2" borderId="8" xfId="0" applyFont="1" applyFill="1" applyBorder="1" applyAlignment="1">
      <alignment horizontal="left" vertical="center"/>
    </xf>
    <xf numFmtId="0" fontId="3" fillId="2" borderId="20" xfId="0" applyFont="1" applyFill="1" applyBorder="1" applyAlignment="1">
      <alignment horizontal="left" vertical="center"/>
    </xf>
    <xf numFmtId="0" fontId="3" fillId="2" borderId="7" xfId="0" applyFont="1" applyFill="1" applyBorder="1" applyAlignment="1">
      <alignment horizontal="left" vertical="center"/>
    </xf>
    <xf numFmtId="0" fontId="3" fillId="2" borderId="10" xfId="0" applyFont="1" applyFill="1" applyBorder="1" applyAlignment="1">
      <alignment horizontal="center" vertical="center"/>
    </xf>
    <xf numFmtId="0" fontId="3" fillId="2" borderId="9" xfId="0" applyFont="1" applyFill="1" applyBorder="1" applyAlignment="1">
      <alignment horizontal="center" vertical="center"/>
    </xf>
    <xf numFmtId="0" fontId="17" fillId="7" borderId="31" xfId="0" applyFont="1" applyFill="1" applyBorder="1" applyAlignment="1">
      <alignment horizontal="left"/>
    </xf>
    <xf numFmtId="0" fontId="17" fillId="7" borderId="30" xfId="0" applyFont="1" applyFill="1" applyBorder="1" applyAlignment="1">
      <alignment horizontal="center" wrapText="1"/>
    </xf>
    <xf numFmtId="0" fontId="5" fillId="5" borderId="0" xfId="0" applyFont="1" applyFill="1" applyAlignment="1" applyProtection="1">
      <alignment horizontal="center"/>
      <protection locked="0"/>
    </xf>
    <xf numFmtId="0" fontId="0" fillId="0" borderId="0" xfId="0" applyAlignment="1">
      <alignment horizontal="left" vertical="top" wrapText="1"/>
    </xf>
    <xf numFmtId="0" fontId="1" fillId="0" borderId="8" xfId="0" applyFont="1" applyBorder="1" applyAlignment="1">
      <alignment horizontal="left"/>
    </xf>
    <xf numFmtId="0" fontId="1" fillId="0" borderId="7" xfId="0" applyFont="1" applyBorder="1" applyAlignment="1">
      <alignment horizontal="left"/>
    </xf>
    <xf numFmtId="0" fontId="0" fillId="0" borderId="3" xfId="0" applyBorder="1" applyAlignment="1">
      <alignment horizontal="left"/>
    </xf>
    <xf numFmtId="0" fontId="0" fillId="0" borderId="2" xfId="0" applyBorder="1" applyAlignment="1">
      <alignment horizontal="left"/>
    </xf>
    <xf numFmtId="0" fontId="1" fillId="0" borderId="8" xfId="0" applyFont="1" applyBorder="1" applyAlignment="1">
      <alignment horizontal="left" wrapText="1"/>
    </xf>
    <xf numFmtId="0" fontId="1" fillId="0" borderId="7" xfId="0" applyFont="1" applyBorder="1" applyAlignment="1">
      <alignment horizontal="left" wrapText="1"/>
    </xf>
    <xf numFmtId="0" fontId="3" fillId="5" borderId="3" xfId="0" applyFont="1" applyFill="1" applyBorder="1" applyAlignment="1">
      <alignment horizontal="left" indent="6"/>
    </xf>
    <xf numFmtId="0" fontId="3" fillId="5" borderId="2" xfId="0" applyFont="1" applyFill="1" applyBorder="1" applyAlignment="1">
      <alignment horizontal="left" indent="6"/>
    </xf>
    <xf numFmtId="0" fontId="4" fillId="7" borderId="0" xfId="0" applyFont="1" applyFill="1" applyAlignment="1">
      <alignment horizontal="left" vertical="center" wrapText="1"/>
    </xf>
    <xf numFmtId="0" fontId="3" fillId="7" borderId="30" xfId="0" applyFont="1" applyFill="1" applyBorder="1" applyAlignment="1">
      <alignment horizontal="center"/>
    </xf>
    <xf numFmtId="0" fontId="0" fillId="0" borderId="31" xfId="0" applyBorder="1" applyAlignment="1">
      <alignment horizontal="left"/>
    </xf>
    <xf numFmtId="0" fontId="1" fillId="3" borderId="29" xfId="0" applyFont="1" applyFill="1" applyBorder="1" applyAlignment="1">
      <alignment horizontal="left"/>
    </xf>
    <xf numFmtId="0" fontId="3" fillId="9" borderId="30" xfId="0" applyFont="1" applyFill="1" applyBorder="1" applyAlignment="1">
      <alignment horizontal="center"/>
    </xf>
    <xf numFmtId="0" fontId="3" fillId="9" borderId="30" xfId="0" applyFont="1" applyFill="1" applyBorder="1" applyAlignment="1">
      <alignment horizontal="left"/>
    </xf>
    <xf numFmtId="0" fontId="3" fillId="9" borderId="31" xfId="0" applyFont="1" applyFill="1" applyBorder="1" applyAlignment="1">
      <alignment horizontal="left"/>
    </xf>
    <xf numFmtId="0" fontId="1" fillId="3" borderId="30" xfId="0" applyFont="1" applyFill="1" applyBorder="1" applyAlignment="1">
      <alignment horizontal="left"/>
    </xf>
    <xf numFmtId="0" fontId="0" fillId="0" borderId="37" xfId="0" applyBorder="1" applyAlignment="1">
      <alignment horizontal="left"/>
    </xf>
    <xf numFmtId="0" fontId="0" fillId="0" borderId="20" xfId="0" applyBorder="1" applyAlignment="1">
      <alignment horizontal="left"/>
    </xf>
    <xf numFmtId="0" fontId="0" fillId="0" borderId="38" xfId="0" applyBorder="1" applyAlignment="1">
      <alignment horizontal="left"/>
    </xf>
    <xf numFmtId="0" fontId="0" fillId="0" borderId="37" xfId="0" applyBorder="1" applyAlignment="1">
      <alignment horizontal="center"/>
    </xf>
    <xf numFmtId="0" fontId="0" fillId="0" borderId="20" xfId="0" applyBorder="1" applyAlignment="1">
      <alignment horizontal="center"/>
    </xf>
    <xf numFmtId="0" fontId="0" fillId="0" borderId="38" xfId="0" applyBorder="1" applyAlignment="1">
      <alignment horizontal="center"/>
    </xf>
    <xf numFmtId="0" fontId="3" fillId="9" borderId="37" xfId="0" applyFont="1" applyFill="1" applyBorder="1" applyAlignment="1">
      <alignment horizontal="left"/>
    </xf>
    <xf numFmtId="0" fontId="3" fillId="9" borderId="20" xfId="0" applyFont="1" applyFill="1" applyBorder="1" applyAlignment="1">
      <alignment horizontal="left"/>
    </xf>
    <xf numFmtId="0" fontId="3" fillId="9" borderId="38" xfId="0" applyFont="1" applyFill="1" applyBorder="1" applyAlignment="1">
      <alignment horizontal="left"/>
    </xf>
  </cellXfs>
  <cellStyles count="9">
    <cellStyle name="Komma" xfId="1" builtinId="3"/>
    <cellStyle name="Procent 2" xfId="3" xr:uid="{00000000-0005-0000-0000-000001000000}"/>
    <cellStyle name="Standaard" xfId="0" builtinId="0"/>
    <cellStyle name="Standaard 2" xfId="4" xr:uid="{00000000-0005-0000-0000-000003000000}"/>
    <cellStyle name="Standaard 2 2" xfId="7" xr:uid="{00000000-0005-0000-0000-000004000000}"/>
    <cellStyle name="Standaard 3" xfId="5" xr:uid="{00000000-0005-0000-0000-000005000000}"/>
    <cellStyle name="Standaard 4" xfId="8" xr:uid="{00000000-0005-0000-0000-000006000000}"/>
    <cellStyle name="Valuta" xfId="2" builtinId="4"/>
    <cellStyle name="Valuta 2" xfId="6"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O32"/>
  <sheetViews>
    <sheetView zoomScale="130" zoomScaleNormal="130" zoomScaleSheetLayoutView="130" workbookViewId="0">
      <selection sqref="A1:XFD31"/>
    </sheetView>
  </sheetViews>
  <sheetFormatPr defaultRowHeight="14.4" x14ac:dyDescent="0.3"/>
  <cols>
    <col min="1" max="1" width="155.33203125" customWidth="1"/>
    <col min="8" max="8" width="20.44140625" customWidth="1"/>
    <col min="9" max="9" width="28.5546875" customWidth="1"/>
  </cols>
  <sheetData>
    <row r="1" spans="1:1" s="126" customFormat="1" ht="21.75" customHeight="1" x14ac:dyDescent="0.3">
      <c r="A1" s="126" t="s">
        <v>209</v>
      </c>
    </row>
    <row r="2" spans="1:1" s="126" customFormat="1" ht="21.75" customHeight="1" x14ac:dyDescent="0.3"/>
    <row r="3" spans="1:1" s="126" customFormat="1" ht="21.75" customHeight="1" x14ac:dyDescent="0.3"/>
    <row r="4" spans="1:1" s="126" customFormat="1" ht="21.75" customHeight="1" x14ac:dyDescent="0.3"/>
    <row r="5" spans="1:1" s="126" customFormat="1" ht="21.75" customHeight="1" x14ac:dyDescent="0.3"/>
    <row r="6" spans="1:1" s="126" customFormat="1" ht="21.75" customHeight="1" x14ac:dyDescent="0.3"/>
    <row r="7" spans="1:1" s="126" customFormat="1" ht="21.75" customHeight="1" x14ac:dyDescent="0.3"/>
    <row r="8" spans="1:1" s="126" customFormat="1" ht="21.75" customHeight="1" x14ac:dyDescent="0.3"/>
    <row r="9" spans="1:1" s="126" customFormat="1" ht="21.75" customHeight="1" x14ac:dyDescent="0.3"/>
    <row r="10" spans="1:1" s="126" customFormat="1" ht="21.75" customHeight="1" x14ac:dyDescent="0.3"/>
    <row r="11" spans="1:1" s="126" customFormat="1" ht="21.75" customHeight="1" x14ac:dyDescent="0.3"/>
    <row r="12" spans="1:1" s="126" customFormat="1" ht="21.75" customHeight="1" x14ac:dyDescent="0.3"/>
    <row r="13" spans="1:1" s="126" customFormat="1" ht="21.75" customHeight="1" x14ac:dyDescent="0.3"/>
    <row r="14" spans="1:1" s="126" customFormat="1" ht="21.75" customHeight="1" x14ac:dyDescent="0.3"/>
    <row r="15" spans="1:1" s="126" customFormat="1" ht="21.75" customHeight="1" x14ac:dyDescent="0.3"/>
    <row r="16" spans="1:1" s="126" customFormat="1" ht="21.75" customHeight="1" x14ac:dyDescent="0.3"/>
    <row r="17" spans="1:15" s="126" customFormat="1" ht="21.75" customHeight="1" x14ac:dyDescent="0.3"/>
    <row r="18" spans="1:15" s="126" customFormat="1" ht="21.75" customHeight="1" x14ac:dyDescent="0.3"/>
    <row r="19" spans="1:15" s="126" customFormat="1" ht="21.75" customHeight="1" x14ac:dyDescent="0.3"/>
    <row r="20" spans="1:15" s="126" customFormat="1" ht="21.75" customHeight="1" x14ac:dyDescent="0.3"/>
    <row r="21" spans="1:15" s="126" customFormat="1" ht="21.75" customHeight="1" x14ac:dyDescent="0.3"/>
    <row r="22" spans="1:15" s="126" customFormat="1" ht="21.75" customHeight="1" x14ac:dyDescent="0.3"/>
    <row r="23" spans="1:15" s="126" customFormat="1" ht="21.75" customHeight="1" x14ac:dyDescent="0.3"/>
    <row r="24" spans="1:15" s="126" customFormat="1" ht="21.75" customHeight="1" x14ac:dyDescent="0.3"/>
    <row r="25" spans="1:15" s="126" customFormat="1" ht="21.75" customHeight="1" x14ac:dyDescent="0.3"/>
    <row r="26" spans="1:15" s="126" customFormat="1" ht="21.6" customHeight="1" x14ac:dyDescent="0.3"/>
    <row r="27" spans="1:15" s="126" customFormat="1" ht="21.6" customHeight="1" x14ac:dyDescent="0.3"/>
    <row r="28" spans="1:15" s="126" customFormat="1" ht="21.6" customHeight="1" x14ac:dyDescent="0.3"/>
    <row r="29" spans="1:15" s="126" customFormat="1" ht="21.6" customHeight="1" x14ac:dyDescent="0.3"/>
    <row r="30" spans="1:15" s="126" customFormat="1" ht="21.6" customHeight="1" x14ac:dyDescent="0.3"/>
    <row r="31" spans="1:15" s="126" customFormat="1" ht="21.6" customHeight="1" x14ac:dyDescent="0.3"/>
    <row r="32" spans="1:15" x14ac:dyDescent="0.3">
      <c r="A32" s="121"/>
      <c r="B32" s="1"/>
      <c r="C32" s="1"/>
      <c r="D32" s="1"/>
      <c r="E32" s="1"/>
      <c r="F32" s="1"/>
      <c r="G32" s="1"/>
      <c r="H32" s="1"/>
      <c r="I32" s="1"/>
      <c r="J32" s="1"/>
      <c r="K32" s="1"/>
      <c r="L32" s="1"/>
      <c r="M32" s="1"/>
      <c r="N32" s="1"/>
      <c r="O32" s="1"/>
    </row>
  </sheetData>
  <sheetProtection algorithmName="SHA-512" hashValue="HIlog+TCHdcYyd6Qxe5z6LQwClCZezZPcAydgzQtFMciXuM70FX+c+hihC90E1HaPP1IWpbDK59cq0gkZkkqEA==" saltValue="0OgEpImGsYe4xtDjDdqvAg==" spinCount="100000" sheet="1" objects="1" scenarios="1"/>
  <mergeCells count="1">
    <mergeCell ref="A1:XFD31"/>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8D43F-524E-41A2-BB5F-52435C14392C}">
  <dimension ref="A1:F129"/>
  <sheetViews>
    <sheetView workbookViewId="0">
      <selection activeCell="D1" sqref="D1"/>
    </sheetView>
  </sheetViews>
  <sheetFormatPr defaultRowHeight="14.4" x14ac:dyDescent="0.3"/>
  <cols>
    <col min="1" max="1" width="10.33203125" bestFit="1" customWidth="1"/>
    <col min="3" max="3" width="14.88671875" bestFit="1" customWidth="1"/>
    <col min="4" max="4" width="13.44140625" customWidth="1"/>
    <col min="5" max="5" width="62.5546875" bestFit="1" customWidth="1"/>
  </cols>
  <sheetData>
    <row r="1" spans="1:6" x14ac:dyDescent="0.3">
      <c r="A1" t="s">
        <v>23</v>
      </c>
      <c r="B1" t="s">
        <v>217</v>
      </c>
      <c r="C1" t="s">
        <v>210</v>
      </c>
      <c r="D1" t="s">
        <v>211</v>
      </c>
      <c r="E1" t="s">
        <v>218</v>
      </c>
      <c r="F1" t="s">
        <v>212</v>
      </c>
    </row>
    <row r="2" spans="1:6" x14ac:dyDescent="0.3">
      <c r="A2">
        <f>Totaalblad!$D$8</f>
        <v>0</v>
      </c>
      <c r="B2">
        <f>Totaalblad!$D$8</f>
        <v>0</v>
      </c>
      <c r="C2">
        <v>889</v>
      </c>
      <c r="D2" s="125">
        <f>Beesel!$J$22</f>
        <v>0</v>
      </c>
      <c r="E2" s="125" t="s">
        <v>51</v>
      </c>
      <c r="F2" t="s">
        <v>213</v>
      </c>
    </row>
    <row r="3" spans="1:6" x14ac:dyDescent="0.3">
      <c r="A3">
        <f>Totaalblad!$D$8</f>
        <v>0</v>
      </c>
      <c r="B3">
        <f>Totaalblad!$D$8</f>
        <v>0</v>
      </c>
      <c r="C3">
        <v>889</v>
      </c>
      <c r="D3" s="125">
        <f>Beesel!$J$35</f>
        <v>0</v>
      </c>
      <c r="E3" s="125" t="s">
        <v>30</v>
      </c>
      <c r="F3" t="s">
        <v>213</v>
      </c>
    </row>
    <row r="4" spans="1:6" x14ac:dyDescent="0.3">
      <c r="A4">
        <f>Totaalblad!$D$8</f>
        <v>0</v>
      </c>
      <c r="B4">
        <f>Totaalblad!$D$8</f>
        <v>0</v>
      </c>
      <c r="C4">
        <v>889</v>
      </c>
      <c r="D4" s="125">
        <f>Beesel!$J$39</f>
        <v>0</v>
      </c>
      <c r="E4" s="125" t="s">
        <v>35</v>
      </c>
      <c r="F4" t="s">
        <v>213</v>
      </c>
    </row>
    <row r="5" spans="1:6" x14ac:dyDescent="0.3">
      <c r="A5">
        <f>Totaalblad!$D$8</f>
        <v>0</v>
      </c>
      <c r="B5">
        <f>Totaalblad!$D$8</f>
        <v>0</v>
      </c>
      <c r="C5">
        <v>889</v>
      </c>
      <c r="D5" s="125">
        <f>Beesel!$J$46</f>
        <v>0</v>
      </c>
      <c r="E5" s="125" t="s">
        <v>58</v>
      </c>
      <c r="F5" t="s">
        <v>213</v>
      </c>
    </row>
    <row r="6" spans="1:6" x14ac:dyDescent="0.3">
      <c r="A6">
        <f>Totaalblad!$D$8</f>
        <v>0</v>
      </c>
      <c r="B6">
        <f>Totaalblad!$D$8</f>
        <v>0</v>
      </c>
      <c r="C6">
        <v>889</v>
      </c>
      <c r="D6" s="125">
        <f>Beesel!$J$50</f>
        <v>0</v>
      </c>
      <c r="E6" s="125" t="s">
        <v>60</v>
      </c>
      <c r="F6" t="s">
        <v>213</v>
      </c>
    </row>
    <row r="7" spans="1:6" x14ac:dyDescent="0.3">
      <c r="A7">
        <f>Totaalblad!$D$8</f>
        <v>0</v>
      </c>
      <c r="B7">
        <f>Totaalblad!$D$8</f>
        <v>0</v>
      </c>
      <c r="C7">
        <v>889</v>
      </c>
      <c r="D7" s="125">
        <f>Beesel!$J$55</f>
        <v>0</v>
      </c>
      <c r="E7" s="125" t="s">
        <v>63</v>
      </c>
      <c r="F7" t="s">
        <v>213</v>
      </c>
    </row>
    <row r="8" spans="1:6" x14ac:dyDescent="0.3">
      <c r="A8">
        <f>Totaalblad!$D$8</f>
        <v>0</v>
      </c>
      <c r="B8">
        <f>Totaalblad!$D$8</f>
        <v>0</v>
      </c>
      <c r="C8">
        <v>889</v>
      </c>
      <c r="D8" s="125">
        <f>Beesel!$J$65</f>
        <v>0</v>
      </c>
      <c r="E8" s="125" t="s">
        <v>68</v>
      </c>
      <c r="F8" t="s">
        <v>213</v>
      </c>
    </row>
    <row r="9" spans="1:6" x14ac:dyDescent="0.3">
      <c r="A9">
        <f>Totaalblad!$D$8</f>
        <v>0</v>
      </c>
      <c r="B9">
        <f>Totaalblad!$D$8</f>
        <v>0</v>
      </c>
      <c r="C9">
        <v>889</v>
      </c>
      <c r="D9" s="125">
        <f>Beesel!$J$84</f>
        <v>0</v>
      </c>
      <c r="E9" t="s">
        <v>76</v>
      </c>
      <c r="F9" t="s">
        <v>213</v>
      </c>
    </row>
    <row r="10" spans="1:6" x14ac:dyDescent="0.3">
      <c r="A10">
        <f>Totaalblad!$D$8</f>
        <v>0</v>
      </c>
      <c r="B10">
        <f>Totaalblad!$D$8</f>
        <v>0</v>
      </c>
      <c r="C10">
        <v>889</v>
      </c>
      <c r="D10" s="125">
        <f>Beesel!$J$89</f>
        <v>0</v>
      </c>
      <c r="E10" t="s">
        <v>83</v>
      </c>
      <c r="F10" t="s">
        <v>213</v>
      </c>
    </row>
    <row r="11" spans="1:6" x14ac:dyDescent="0.3">
      <c r="A11">
        <f>Totaalblad!$D$8</f>
        <v>0</v>
      </c>
      <c r="B11">
        <f>Totaalblad!$D$8</f>
        <v>0</v>
      </c>
      <c r="C11">
        <v>889</v>
      </c>
      <c r="D11" s="125">
        <f>Beesel!$J$96</f>
        <v>0</v>
      </c>
      <c r="E11" t="s">
        <v>85</v>
      </c>
      <c r="F11" t="s">
        <v>213</v>
      </c>
    </row>
    <row r="12" spans="1:6" x14ac:dyDescent="0.3">
      <c r="A12">
        <f>Totaalblad!$D$8</f>
        <v>0</v>
      </c>
      <c r="B12">
        <f>Totaalblad!$D$8</f>
        <v>0</v>
      </c>
      <c r="C12">
        <v>889</v>
      </c>
      <c r="D12" s="125">
        <f>Beesel!$J$119</f>
        <v>0</v>
      </c>
      <c r="E12" t="s">
        <v>99</v>
      </c>
      <c r="F12" t="s">
        <v>213</v>
      </c>
    </row>
    <row r="13" spans="1:6" x14ac:dyDescent="0.3">
      <c r="A13">
        <f>Totaalblad!$D$8</f>
        <v>0</v>
      </c>
      <c r="B13">
        <f>Totaalblad!$D$8</f>
        <v>0</v>
      </c>
      <c r="C13">
        <v>889</v>
      </c>
      <c r="D13" s="125">
        <f>Beesel!$J$178</f>
        <v>0</v>
      </c>
      <c r="E13" t="s">
        <v>100</v>
      </c>
      <c r="F13" t="s">
        <v>213</v>
      </c>
    </row>
    <row r="14" spans="1:6" x14ac:dyDescent="0.3">
      <c r="A14">
        <f>Totaalblad!$D$8</f>
        <v>0</v>
      </c>
      <c r="B14">
        <f>Totaalblad!$D$8</f>
        <v>0</v>
      </c>
      <c r="C14">
        <v>889</v>
      </c>
      <c r="D14" s="125">
        <f>Beesel!$J$182</f>
        <v>0</v>
      </c>
      <c r="E14" t="s">
        <v>137</v>
      </c>
      <c r="F14" t="s">
        <v>213</v>
      </c>
    </row>
    <row r="15" spans="1:6" x14ac:dyDescent="0.3">
      <c r="A15">
        <f>Totaalblad!$D$8</f>
        <v>0</v>
      </c>
      <c r="B15">
        <f>Totaalblad!$D$8</f>
        <v>0</v>
      </c>
      <c r="C15">
        <v>889</v>
      </c>
      <c r="D15" s="125">
        <f>Beesel!$J$188</f>
        <v>0</v>
      </c>
      <c r="E15" t="s">
        <v>139</v>
      </c>
      <c r="F15" t="s">
        <v>213</v>
      </c>
    </row>
    <row r="16" spans="1:6" x14ac:dyDescent="0.3">
      <c r="A16">
        <f>Totaalblad!$D$8</f>
        <v>0</v>
      </c>
      <c r="B16">
        <f>Totaalblad!$D$8</f>
        <v>0</v>
      </c>
      <c r="C16">
        <v>889</v>
      </c>
      <c r="D16" s="125">
        <f>Beesel!$J$197</f>
        <v>0</v>
      </c>
      <c r="E16" t="s">
        <v>144</v>
      </c>
      <c r="F16" t="s">
        <v>213</v>
      </c>
    </row>
    <row r="17" spans="1:6" x14ac:dyDescent="0.3">
      <c r="A17">
        <f>Totaalblad!$D$8</f>
        <v>0</v>
      </c>
      <c r="B17">
        <f>Totaalblad!$D$8</f>
        <v>0</v>
      </c>
      <c r="C17">
        <v>889</v>
      </c>
      <c r="D17" s="125">
        <f>Beesel!$J$201</f>
        <v>0</v>
      </c>
      <c r="E17" t="s">
        <v>38</v>
      </c>
      <c r="F17" t="s">
        <v>213</v>
      </c>
    </row>
    <row r="18" spans="1:6" x14ac:dyDescent="0.3">
      <c r="A18">
        <f>Totaalblad!$D$8</f>
        <v>0</v>
      </c>
      <c r="B18">
        <f>Totaalblad!$D$8</f>
        <v>0</v>
      </c>
      <c r="C18">
        <v>889</v>
      </c>
      <c r="D18" s="125">
        <f>Beesel!$J$214</f>
        <v>0</v>
      </c>
      <c r="E18" t="s">
        <v>46</v>
      </c>
      <c r="F18" t="s">
        <v>213</v>
      </c>
    </row>
    <row r="19" spans="1:6" x14ac:dyDescent="0.3">
      <c r="A19">
        <f>Totaalblad!$D$8</f>
        <v>0</v>
      </c>
      <c r="B19">
        <f>Totaalblad!$D$8</f>
        <v>0</v>
      </c>
      <c r="C19">
        <v>889</v>
      </c>
      <c r="D19" s="125">
        <f>Beesel!$J$217</f>
        <v>0</v>
      </c>
      <c r="E19" t="s">
        <v>203</v>
      </c>
      <c r="F19" t="s">
        <v>213</v>
      </c>
    </row>
    <row r="20" spans="1:6" x14ac:dyDescent="0.3">
      <c r="A20">
        <f>Totaalblad!$D$8</f>
        <v>0</v>
      </c>
      <c r="B20">
        <f>Totaalblad!$D$8</f>
        <v>0</v>
      </c>
      <c r="C20">
        <v>907</v>
      </c>
      <c r="D20" s="125">
        <f>Gennep!$J$22</f>
        <v>0</v>
      </c>
      <c r="E20" s="125" t="s">
        <v>51</v>
      </c>
      <c r="F20" t="s">
        <v>213</v>
      </c>
    </row>
    <row r="21" spans="1:6" x14ac:dyDescent="0.3">
      <c r="A21">
        <f>Totaalblad!$D$8</f>
        <v>0</v>
      </c>
      <c r="B21">
        <f>Totaalblad!$D$8</f>
        <v>0</v>
      </c>
      <c r="C21">
        <v>907</v>
      </c>
      <c r="D21" s="125">
        <f>Gennep!$J$35</f>
        <v>0</v>
      </c>
      <c r="E21" s="125" t="s">
        <v>30</v>
      </c>
      <c r="F21" t="s">
        <v>213</v>
      </c>
    </row>
    <row r="22" spans="1:6" x14ac:dyDescent="0.3">
      <c r="A22">
        <f>Totaalblad!$D$8</f>
        <v>0</v>
      </c>
      <c r="B22">
        <f>Totaalblad!$D$8</f>
        <v>0</v>
      </c>
      <c r="C22">
        <v>907</v>
      </c>
      <c r="D22" s="125">
        <f>Gennep!$J$39</f>
        <v>0</v>
      </c>
      <c r="E22" s="125" t="s">
        <v>35</v>
      </c>
      <c r="F22" t="s">
        <v>213</v>
      </c>
    </row>
    <row r="23" spans="1:6" x14ac:dyDescent="0.3">
      <c r="A23">
        <f>Totaalblad!$D$8</f>
        <v>0</v>
      </c>
      <c r="B23">
        <f>Totaalblad!$D$8</f>
        <v>0</v>
      </c>
      <c r="C23">
        <v>907</v>
      </c>
      <c r="D23" s="125">
        <f>Gennep!$J$46</f>
        <v>0</v>
      </c>
      <c r="E23" s="125" t="s">
        <v>58</v>
      </c>
      <c r="F23" t="s">
        <v>213</v>
      </c>
    </row>
    <row r="24" spans="1:6" x14ac:dyDescent="0.3">
      <c r="A24">
        <f>Totaalblad!$D$8</f>
        <v>0</v>
      </c>
      <c r="B24">
        <f>Totaalblad!$D$8</f>
        <v>0</v>
      </c>
      <c r="C24">
        <v>907</v>
      </c>
      <c r="D24" s="125">
        <f>Gennep!$J$50</f>
        <v>0</v>
      </c>
      <c r="E24" s="125" t="s">
        <v>60</v>
      </c>
      <c r="F24" t="s">
        <v>213</v>
      </c>
    </row>
    <row r="25" spans="1:6" x14ac:dyDescent="0.3">
      <c r="A25">
        <f>Totaalblad!$D$8</f>
        <v>0</v>
      </c>
      <c r="B25">
        <f>Totaalblad!$D$8</f>
        <v>0</v>
      </c>
      <c r="C25">
        <v>907</v>
      </c>
      <c r="D25" s="125">
        <f>Gennep!$J$55</f>
        <v>0</v>
      </c>
      <c r="E25" s="125" t="s">
        <v>63</v>
      </c>
      <c r="F25" t="s">
        <v>213</v>
      </c>
    </row>
    <row r="26" spans="1:6" x14ac:dyDescent="0.3">
      <c r="A26">
        <f>Totaalblad!$D$8</f>
        <v>0</v>
      </c>
      <c r="B26">
        <f>Totaalblad!$D$8</f>
        <v>0</v>
      </c>
      <c r="C26">
        <v>907</v>
      </c>
      <c r="D26" s="125">
        <f>Gennep!$J$65</f>
        <v>0</v>
      </c>
      <c r="E26" s="125" t="s">
        <v>68</v>
      </c>
      <c r="F26" t="s">
        <v>213</v>
      </c>
    </row>
    <row r="27" spans="1:6" x14ac:dyDescent="0.3">
      <c r="A27">
        <f>Totaalblad!$D$8</f>
        <v>0</v>
      </c>
      <c r="B27">
        <f>Totaalblad!$D$8</f>
        <v>0</v>
      </c>
      <c r="C27">
        <v>907</v>
      </c>
      <c r="D27" s="125">
        <f>Gennep!$J$84</f>
        <v>0</v>
      </c>
      <c r="E27" t="s">
        <v>76</v>
      </c>
      <c r="F27" t="s">
        <v>213</v>
      </c>
    </row>
    <row r="28" spans="1:6" x14ac:dyDescent="0.3">
      <c r="A28">
        <f>Totaalblad!$D$8</f>
        <v>0</v>
      </c>
      <c r="B28">
        <f>Totaalblad!$D$8</f>
        <v>0</v>
      </c>
      <c r="C28">
        <v>907</v>
      </c>
      <c r="D28" s="125">
        <f>Gennep!$J$89</f>
        <v>0</v>
      </c>
      <c r="E28" t="s">
        <v>83</v>
      </c>
      <c r="F28" t="s">
        <v>213</v>
      </c>
    </row>
    <row r="29" spans="1:6" x14ac:dyDescent="0.3">
      <c r="A29">
        <f>Totaalblad!$D$8</f>
        <v>0</v>
      </c>
      <c r="B29">
        <f>Totaalblad!$D$8</f>
        <v>0</v>
      </c>
      <c r="C29">
        <v>907</v>
      </c>
      <c r="D29" s="125">
        <f>Gennep!$J$96</f>
        <v>0</v>
      </c>
      <c r="E29" t="s">
        <v>85</v>
      </c>
      <c r="F29" t="s">
        <v>213</v>
      </c>
    </row>
    <row r="30" spans="1:6" x14ac:dyDescent="0.3">
      <c r="A30">
        <f>Totaalblad!$D$8</f>
        <v>0</v>
      </c>
      <c r="B30">
        <f>Totaalblad!$D$8</f>
        <v>0</v>
      </c>
      <c r="C30">
        <v>907</v>
      </c>
      <c r="D30" s="125">
        <f>Gennep!$J$119</f>
        <v>0</v>
      </c>
      <c r="E30" t="s">
        <v>99</v>
      </c>
      <c r="F30" t="s">
        <v>213</v>
      </c>
    </row>
    <row r="31" spans="1:6" x14ac:dyDescent="0.3">
      <c r="A31">
        <f>Totaalblad!$D$8</f>
        <v>0</v>
      </c>
      <c r="B31">
        <f>Totaalblad!$D$8</f>
        <v>0</v>
      </c>
      <c r="C31">
        <v>907</v>
      </c>
      <c r="D31" s="125">
        <f>Gennep!$J$178</f>
        <v>0</v>
      </c>
      <c r="E31" t="s">
        <v>100</v>
      </c>
      <c r="F31" t="s">
        <v>213</v>
      </c>
    </row>
    <row r="32" spans="1:6" x14ac:dyDescent="0.3">
      <c r="A32">
        <f>Totaalblad!$D$8</f>
        <v>0</v>
      </c>
      <c r="B32">
        <f>Totaalblad!$D$8</f>
        <v>0</v>
      </c>
      <c r="C32">
        <v>907</v>
      </c>
      <c r="D32" s="125">
        <f>Gennep!$J$182</f>
        <v>0</v>
      </c>
      <c r="E32" t="s">
        <v>137</v>
      </c>
      <c r="F32" t="s">
        <v>213</v>
      </c>
    </row>
    <row r="33" spans="1:6" x14ac:dyDescent="0.3">
      <c r="A33">
        <f>Totaalblad!$D$8</f>
        <v>0</v>
      </c>
      <c r="B33">
        <f>Totaalblad!$D$8</f>
        <v>0</v>
      </c>
      <c r="C33">
        <v>907</v>
      </c>
      <c r="D33" s="125">
        <f>Gennep!$J$188</f>
        <v>0</v>
      </c>
      <c r="E33" t="s">
        <v>139</v>
      </c>
      <c r="F33" t="s">
        <v>213</v>
      </c>
    </row>
    <row r="34" spans="1:6" x14ac:dyDescent="0.3">
      <c r="A34">
        <f>Totaalblad!$D$8</f>
        <v>0</v>
      </c>
      <c r="B34">
        <f>Totaalblad!$D$8</f>
        <v>0</v>
      </c>
      <c r="C34">
        <v>907</v>
      </c>
      <c r="D34" s="125">
        <f>Gennep!$J$197</f>
        <v>0</v>
      </c>
      <c r="E34" t="s">
        <v>144</v>
      </c>
      <c r="F34" t="s">
        <v>213</v>
      </c>
    </row>
    <row r="35" spans="1:6" x14ac:dyDescent="0.3">
      <c r="A35">
        <f>Totaalblad!$D$8</f>
        <v>0</v>
      </c>
      <c r="B35">
        <f>Totaalblad!$D$8</f>
        <v>0</v>
      </c>
      <c r="C35">
        <v>907</v>
      </c>
      <c r="D35" s="125">
        <f>Gennep!$J$201</f>
        <v>0</v>
      </c>
      <c r="E35" t="s">
        <v>38</v>
      </c>
      <c r="F35" t="s">
        <v>213</v>
      </c>
    </row>
    <row r="36" spans="1:6" x14ac:dyDescent="0.3">
      <c r="A36">
        <f>Totaalblad!$D$8</f>
        <v>0</v>
      </c>
      <c r="B36">
        <f>Totaalblad!$D$8</f>
        <v>0</v>
      </c>
      <c r="C36">
        <v>907</v>
      </c>
      <c r="D36" s="125">
        <f>Gennep!$J$214</f>
        <v>0</v>
      </c>
      <c r="E36" t="s">
        <v>46</v>
      </c>
      <c r="F36" t="s">
        <v>213</v>
      </c>
    </row>
    <row r="37" spans="1:6" x14ac:dyDescent="0.3">
      <c r="A37">
        <f>Totaalblad!$D$8</f>
        <v>0</v>
      </c>
      <c r="B37">
        <f>Totaalblad!$D$8</f>
        <v>0</v>
      </c>
      <c r="C37">
        <v>907</v>
      </c>
      <c r="D37" s="125">
        <f>Gennep!$J$217</f>
        <v>0</v>
      </c>
      <c r="E37" t="s">
        <v>203</v>
      </c>
      <c r="F37" t="s">
        <v>213</v>
      </c>
    </row>
    <row r="38" spans="1:6" x14ac:dyDescent="0.3">
      <c r="A38">
        <f>Totaalblad!$D$8</f>
        <v>0</v>
      </c>
      <c r="B38">
        <f>Totaalblad!$D$8</f>
        <v>0</v>
      </c>
      <c r="C38">
        <v>1507</v>
      </c>
      <c r="D38" s="125">
        <f>'Horst ad Maas'!$J$22</f>
        <v>0</v>
      </c>
      <c r="E38" s="125" t="s">
        <v>51</v>
      </c>
      <c r="F38" t="s">
        <v>213</v>
      </c>
    </row>
    <row r="39" spans="1:6" x14ac:dyDescent="0.3">
      <c r="A39">
        <f>Totaalblad!$D$8</f>
        <v>0</v>
      </c>
      <c r="B39">
        <f>Totaalblad!$D$8</f>
        <v>0</v>
      </c>
      <c r="C39">
        <v>1507</v>
      </c>
      <c r="D39" s="125">
        <f>'Horst ad Maas'!$J$35</f>
        <v>0</v>
      </c>
      <c r="E39" s="125" t="s">
        <v>30</v>
      </c>
      <c r="F39" t="s">
        <v>213</v>
      </c>
    </row>
    <row r="40" spans="1:6" x14ac:dyDescent="0.3">
      <c r="A40">
        <f>Totaalblad!$D$8</f>
        <v>0</v>
      </c>
      <c r="B40">
        <f>Totaalblad!$D$8</f>
        <v>0</v>
      </c>
      <c r="C40">
        <v>1507</v>
      </c>
      <c r="D40" s="125">
        <f>'Horst ad Maas'!$J$39</f>
        <v>0</v>
      </c>
      <c r="E40" s="125" t="s">
        <v>35</v>
      </c>
      <c r="F40" t="s">
        <v>213</v>
      </c>
    </row>
    <row r="41" spans="1:6" x14ac:dyDescent="0.3">
      <c r="A41">
        <f>Totaalblad!$D$8</f>
        <v>0</v>
      </c>
      <c r="B41">
        <f>Totaalblad!$D$8</f>
        <v>0</v>
      </c>
      <c r="C41">
        <v>1507</v>
      </c>
      <c r="D41" s="125">
        <f>'Horst ad Maas'!$J$46</f>
        <v>0</v>
      </c>
      <c r="E41" s="125" t="s">
        <v>58</v>
      </c>
      <c r="F41" t="s">
        <v>213</v>
      </c>
    </row>
    <row r="42" spans="1:6" x14ac:dyDescent="0.3">
      <c r="A42">
        <f>Totaalblad!$D$8</f>
        <v>0</v>
      </c>
      <c r="B42">
        <f>Totaalblad!$D$8</f>
        <v>0</v>
      </c>
      <c r="C42">
        <v>1507</v>
      </c>
      <c r="D42" s="125">
        <f>'Horst ad Maas'!$J$50</f>
        <v>0</v>
      </c>
      <c r="E42" s="125" t="s">
        <v>60</v>
      </c>
      <c r="F42" t="s">
        <v>213</v>
      </c>
    </row>
    <row r="43" spans="1:6" x14ac:dyDescent="0.3">
      <c r="A43">
        <f>Totaalblad!$D$8</f>
        <v>0</v>
      </c>
      <c r="B43">
        <f>Totaalblad!$D$8</f>
        <v>0</v>
      </c>
      <c r="C43">
        <v>1507</v>
      </c>
      <c r="D43" s="125">
        <f>'Horst ad Maas'!$J$55</f>
        <v>0</v>
      </c>
      <c r="E43" s="125" t="s">
        <v>63</v>
      </c>
      <c r="F43" t="s">
        <v>213</v>
      </c>
    </row>
    <row r="44" spans="1:6" x14ac:dyDescent="0.3">
      <c r="A44">
        <f>Totaalblad!$D$8</f>
        <v>0</v>
      </c>
      <c r="B44">
        <f>Totaalblad!$D$8</f>
        <v>0</v>
      </c>
      <c r="C44">
        <v>1507</v>
      </c>
      <c r="D44" s="125">
        <f>'Horst ad Maas'!$J$65</f>
        <v>0</v>
      </c>
      <c r="E44" s="125" t="s">
        <v>68</v>
      </c>
      <c r="F44" t="s">
        <v>213</v>
      </c>
    </row>
    <row r="45" spans="1:6" x14ac:dyDescent="0.3">
      <c r="A45">
        <f>Totaalblad!$D$8</f>
        <v>0</v>
      </c>
      <c r="B45">
        <f>Totaalblad!$D$8</f>
        <v>0</v>
      </c>
      <c r="C45">
        <v>1507</v>
      </c>
      <c r="D45" s="125">
        <f>'Horst ad Maas'!$J$84</f>
        <v>0</v>
      </c>
      <c r="E45" t="s">
        <v>76</v>
      </c>
      <c r="F45" t="s">
        <v>213</v>
      </c>
    </row>
    <row r="46" spans="1:6" x14ac:dyDescent="0.3">
      <c r="A46">
        <f>Totaalblad!$D$8</f>
        <v>0</v>
      </c>
      <c r="B46">
        <f>Totaalblad!$D$8</f>
        <v>0</v>
      </c>
      <c r="C46">
        <v>1507</v>
      </c>
      <c r="D46" s="125">
        <f>'Horst ad Maas'!$J$89</f>
        <v>0</v>
      </c>
      <c r="E46" t="s">
        <v>83</v>
      </c>
      <c r="F46" t="s">
        <v>213</v>
      </c>
    </row>
    <row r="47" spans="1:6" x14ac:dyDescent="0.3">
      <c r="A47">
        <f>Totaalblad!$D$8</f>
        <v>0</v>
      </c>
      <c r="B47">
        <f>Totaalblad!$D$8</f>
        <v>0</v>
      </c>
      <c r="C47">
        <v>1507</v>
      </c>
      <c r="D47" s="125">
        <f>'Horst ad Maas'!$J$96</f>
        <v>0</v>
      </c>
      <c r="E47" t="s">
        <v>85</v>
      </c>
      <c r="F47" t="s">
        <v>213</v>
      </c>
    </row>
    <row r="48" spans="1:6" x14ac:dyDescent="0.3">
      <c r="A48">
        <f>Totaalblad!$D$8</f>
        <v>0</v>
      </c>
      <c r="B48">
        <f>Totaalblad!$D$8</f>
        <v>0</v>
      </c>
      <c r="C48">
        <v>1507</v>
      </c>
      <c r="D48" s="125">
        <f>'Horst ad Maas'!$J$119</f>
        <v>0</v>
      </c>
      <c r="E48" t="s">
        <v>99</v>
      </c>
      <c r="F48" t="s">
        <v>213</v>
      </c>
    </row>
    <row r="49" spans="1:6" x14ac:dyDescent="0.3">
      <c r="A49">
        <f>Totaalblad!$D$8</f>
        <v>0</v>
      </c>
      <c r="B49">
        <f>Totaalblad!$D$8</f>
        <v>0</v>
      </c>
      <c r="C49">
        <v>1507</v>
      </c>
      <c r="D49" s="125">
        <f>'Horst ad Maas'!$J$178</f>
        <v>0</v>
      </c>
      <c r="E49" t="s">
        <v>100</v>
      </c>
      <c r="F49" t="s">
        <v>213</v>
      </c>
    </row>
    <row r="50" spans="1:6" x14ac:dyDescent="0.3">
      <c r="A50">
        <f>Totaalblad!$D$8</f>
        <v>0</v>
      </c>
      <c r="B50">
        <f>Totaalblad!$D$8</f>
        <v>0</v>
      </c>
      <c r="C50">
        <v>1507</v>
      </c>
      <c r="D50" s="125">
        <f>'Horst ad Maas'!$J$182</f>
        <v>0</v>
      </c>
      <c r="E50" t="s">
        <v>137</v>
      </c>
      <c r="F50" t="s">
        <v>213</v>
      </c>
    </row>
    <row r="51" spans="1:6" x14ac:dyDescent="0.3">
      <c r="A51">
        <f>Totaalblad!$D$8</f>
        <v>0</v>
      </c>
      <c r="B51">
        <f>Totaalblad!$D$8</f>
        <v>0</v>
      </c>
      <c r="C51">
        <v>1507</v>
      </c>
      <c r="D51" s="125">
        <f>'Horst ad Maas'!$J$188</f>
        <v>0</v>
      </c>
      <c r="E51" t="s">
        <v>139</v>
      </c>
      <c r="F51" t="s">
        <v>213</v>
      </c>
    </row>
    <row r="52" spans="1:6" x14ac:dyDescent="0.3">
      <c r="A52">
        <f>Totaalblad!$D$8</f>
        <v>0</v>
      </c>
      <c r="B52">
        <f>Totaalblad!$D$8</f>
        <v>0</v>
      </c>
      <c r="C52">
        <v>1507</v>
      </c>
      <c r="D52" s="125">
        <f>'Horst ad Maas'!$J$197</f>
        <v>0</v>
      </c>
      <c r="E52" t="s">
        <v>144</v>
      </c>
      <c r="F52" t="s">
        <v>213</v>
      </c>
    </row>
    <row r="53" spans="1:6" x14ac:dyDescent="0.3">
      <c r="A53">
        <f>Totaalblad!$D$8</f>
        <v>0</v>
      </c>
      <c r="B53">
        <f>Totaalblad!$D$8</f>
        <v>0</v>
      </c>
      <c r="C53">
        <v>1507</v>
      </c>
      <c r="D53" s="125">
        <f>'Horst ad Maas'!$J$201</f>
        <v>0</v>
      </c>
      <c r="E53" t="s">
        <v>38</v>
      </c>
      <c r="F53" t="s">
        <v>213</v>
      </c>
    </row>
    <row r="54" spans="1:6" x14ac:dyDescent="0.3">
      <c r="A54">
        <f>Totaalblad!$D$8</f>
        <v>0</v>
      </c>
      <c r="B54">
        <f>Totaalblad!$D$8</f>
        <v>0</v>
      </c>
      <c r="C54">
        <v>1507</v>
      </c>
      <c r="D54" s="125">
        <f>'Horst ad Maas'!$J$214</f>
        <v>0</v>
      </c>
      <c r="E54" t="s">
        <v>46</v>
      </c>
      <c r="F54" t="s">
        <v>213</v>
      </c>
    </row>
    <row r="55" spans="1:6" x14ac:dyDescent="0.3">
      <c r="A55">
        <f>Totaalblad!$D$8</f>
        <v>0</v>
      </c>
      <c r="B55">
        <f>Totaalblad!$D$8</f>
        <v>0</v>
      </c>
      <c r="C55">
        <v>1507</v>
      </c>
      <c r="D55" s="125">
        <f>'Horst ad Maas'!$J$217</f>
        <v>0</v>
      </c>
      <c r="E55" t="s">
        <v>203</v>
      </c>
      <c r="F55" t="s">
        <v>213</v>
      </c>
    </row>
    <row r="56" spans="1:6" x14ac:dyDescent="0.3">
      <c r="A56">
        <f>Totaalblad!$D$8</f>
        <v>0</v>
      </c>
      <c r="B56">
        <f>Totaalblad!$D$8</f>
        <v>0</v>
      </c>
      <c r="C56">
        <v>1894</v>
      </c>
      <c r="D56" s="125">
        <f>'Peel en Maas'!$J$22</f>
        <v>0</v>
      </c>
      <c r="E56" s="125" t="s">
        <v>51</v>
      </c>
      <c r="F56" t="s">
        <v>213</v>
      </c>
    </row>
    <row r="57" spans="1:6" x14ac:dyDescent="0.3">
      <c r="A57">
        <f>Totaalblad!$D$8</f>
        <v>0</v>
      </c>
      <c r="B57">
        <f>Totaalblad!$D$8</f>
        <v>0</v>
      </c>
      <c r="C57">
        <v>1894</v>
      </c>
      <c r="D57" s="125">
        <f>'Peel en Maas'!$J$35</f>
        <v>0</v>
      </c>
      <c r="E57" s="125" t="s">
        <v>30</v>
      </c>
      <c r="F57" t="s">
        <v>213</v>
      </c>
    </row>
    <row r="58" spans="1:6" x14ac:dyDescent="0.3">
      <c r="A58">
        <f>Totaalblad!$D$8</f>
        <v>0</v>
      </c>
      <c r="B58">
        <f>Totaalblad!$D$8</f>
        <v>0</v>
      </c>
      <c r="C58">
        <v>1894</v>
      </c>
      <c r="D58" s="125">
        <f>'Peel en Maas'!$J$39</f>
        <v>0</v>
      </c>
      <c r="E58" s="125" t="s">
        <v>35</v>
      </c>
      <c r="F58" t="s">
        <v>213</v>
      </c>
    </row>
    <row r="59" spans="1:6" x14ac:dyDescent="0.3">
      <c r="A59">
        <f>Totaalblad!$D$8</f>
        <v>0</v>
      </c>
      <c r="B59">
        <f>Totaalblad!$D$8</f>
        <v>0</v>
      </c>
      <c r="C59">
        <v>1894</v>
      </c>
      <c r="D59" s="125">
        <f>'Peel en Maas'!$J$46</f>
        <v>0</v>
      </c>
      <c r="E59" s="125" t="s">
        <v>58</v>
      </c>
      <c r="F59" t="s">
        <v>213</v>
      </c>
    </row>
    <row r="60" spans="1:6" x14ac:dyDescent="0.3">
      <c r="A60">
        <f>Totaalblad!$D$8</f>
        <v>0</v>
      </c>
      <c r="B60">
        <f>Totaalblad!$D$8</f>
        <v>0</v>
      </c>
      <c r="C60">
        <v>1894</v>
      </c>
      <c r="D60" s="125">
        <f>'Peel en Maas'!$J$50</f>
        <v>0</v>
      </c>
      <c r="E60" s="125" t="s">
        <v>60</v>
      </c>
      <c r="F60" t="s">
        <v>213</v>
      </c>
    </row>
    <row r="61" spans="1:6" x14ac:dyDescent="0.3">
      <c r="A61">
        <f>Totaalblad!$D$8</f>
        <v>0</v>
      </c>
      <c r="B61">
        <f>Totaalblad!$D$8</f>
        <v>0</v>
      </c>
      <c r="C61">
        <v>1894</v>
      </c>
      <c r="D61" s="125">
        <f>'Peel en Maas'!$J$55</f>
        <v>0</v>
      </c>
      <c r="E61" s="125" t="s">
        <v>63</v>
      </c>
      <c r="F61" t="s">
        <v>213</v>
      </c>
    </row>
    <row r="62" spans="1:6" x14ac:dyDescent="0.3">
      <c r="A62">
        <f>Totaalblad!$D$8</f>
        <v>0</v>
      </c>
      <c r="B62">
        <f>Totaalblad!$D$8</f>
        <v>0</v>
      </c>
      <c r="C62">
        <v>1894</v>
      </c>
      <c r="D62" s="125">
        <f>'Peel en Maas'!$J$65</f>
        <v>0</v>
      </c>
      <c r="E62" s="125" t="s">
        <v>68</v>
      </c>
      <c r="F62" t="s">
        <v>213</v>
      </c>
    </row>
    <row r="63" spans="1:6" x14ac:dyDescent="0.3">
      <c r="A63">
        <f>Totaalblad!$D$8</f>
        <v>0</v>
      </c>
      <c r="B63">
        <f>Totaalblad!$D$8</f>
        <v>0</v>
      </c>
      <c r="C63">
        <v>1894</v>
      </c>
      <c r="D63" s="125">
        <f>'Peel en Maas'!$J$84</f>
        <v>0</v>
      </c>
      <c r="E63" t="s">
        <v>76</v>
      </c>
      <c r="F63" t="s">
        <v>213</v>
      </c>
    </row>
    <row r="64" spans="1:6" x14ac:dyDescent="0.3">
      <c r="A64">
        <f>Totaalblad!$D$8</f>
        <v>0</v>
      </c>
      <c r="B64">
        <f>Totaalblad!$D$8</f>
        <v>0</v>
      </c>
      <c r="C64">
        <v>1894</v>
      </c>
      <c r="D64" s="125">
        <f>'Peel en Maas'!$J$89</f>
        <v>0</v>
      </c>
      <c r="E64" t="s">
        <v>83</v>
      </c>
      <c r="F64" t="s">
        <v>213</v>
      </c>
    </row>
    <row r="65" spans="1:6" x14ac:dyDescent="0.3">
      <c r="A65">
        <f>Totaalblad!$D$8</f>
        <v>0</v>
      </c>
      <c r="B65">
        <f>Totaalblad!$D$8</f>
        <v>0</v>
      </c>
      <c r="C65">
        <v>1894</v>
      </c>
      <c r="D65" s="125">
        <f>'Peel en Maas'!$J$96</f>
        <v>0</v>
      </c>
      <c r="E65" t="s">
        <v>85</v>
      </c>
      <c r="F65" t="s">
        <v>213</v>
      </c>
    </row>
    <row r="66" spans="1:6" x14ac:dyDescent="0.3">
      <c r="A66">
        <f>Totaalblad!$D$8</f>
        <v>0</v>
      </c>
      <c r="B66">
        <f>Totaalblad!$D$8</f>
        <v>0</v>
      </c>
      <c r="C66">
        <v>1894</v>
      </c>
      <c r="D66" s="125">
        <f>'Peel en Maas'!$J$119</f>
        <v>0</v>
      </c>
      <c r="E66" t="s">
        <v>99</v>
      </c>
      <c r="F66" t="s">
        <v>213</v>
      </c>
    </row>
    <row r="67" spans="1:6" x14ac:dyDescent="0.3">
      <c r="A67">
        <f>Totaalblad!$D$8</f>
        <v>0</v>
      </c>
      <c r="B67">
        <f>Totaalblad!$D$8</f>
        <v>0</v>
      </c>
      <c r="C67">
        <v>1894</v>
      </c>
      <c r="D67" s="125">
        <f>'Peel en Maas'!$J$178</f>
        <v>0</v>
      </c>
      <c r="E67" t="s">
        <v>100</v>
      </c>
      <c r="F67" t="s">
        <v>213</v>
      </c>
    </row>
    <row r="68" spans="1:6" x14ac:dyDescent="0.3">
      <c r="A68">
        <f>Totaalblad!$D$8</f>
        <v>0</v>
      </c>
      <c r="B68">
        <f>Totaalblad!$D$8</f>
        <v>0</v>
      </c>
      <c r="C68">
        <v>1894</v>
      </c>
      <c r="D68" s="125">
        <f>'Peel en Maas'!$J$182</f>
        <v>0</v>
      </c>
      <c r="E68" t="s">
        <v>137</v>
      </c>
      <c r="F68" t="s">
        <v>213</v>
      </c>
    </row>
    <row r="69" spans="1:6" x14ac:dyDescent="0.3">
      <c r="A69">
        <f>Totaalblad!$D$8</f>
        <v>0</v>
      </c>
      <c r="B69">
        <f>Totaalblad!$D$8</f>
        <v>0</v>
      </c>
      <c r="C69">
        <v>1894</v>
      </c>
      <c r="D69" s="125">
        <f>'Peel en Maas'!$J$188</f>
        <v>0</v>
      </c>
      <c r="E69" t="s">
        <v>139</v>
      </c>
      <c r="F69" t="s">
        <v>213</v>
      </c>
    </row>
    <row r="70" spans="1:6" x14ac:dyDescent="0.3">
      <c r="A70">
        <f>Totaalblad!$D$8</f>
        <v>0</v>
      </c>
      <c r="B70">
        <f>Totaalblad!$D$8</f>
        <v>0</v>
      </c>
      <c r="C70">
        <v>1894</v>
      </c>
      <c r="D70" s="125">
        <f>'Peel en Maas'!$J$197</f>
        <v>0</v>
      </c>
      <c r="E70" t="s">
        <v>144</v>
      </c>
      <c r="F70" t="s">
        <v>213</v>
      </c>
    </row>
    <row r="71" spans="1:6" x14ac:dyDescent="0.3">
      <c r="A71">
        <f>Totaalblad!$D$8</f>
        <v>0</v>
      </c>
      <c r="B71">
        <f>Totaalblad!$D$8</f>
        <v>0</v>
      </c>
      <c r="C71">
        <v>1894</v>
      </c>
      <c r="D71" s="125">
        <f>'Peel en Maas'!$J$201</f>
        <v>0</v>
      </c>
      <c r="E71" t="s">
        <v>38</v>
      </c>
      <c r="F71" t="s">
        <v>213</v>
      </c>
    </row>
    <row r="72" spans="1:6" x14ac:dyDescent="0.3">
      <c r="A72">
        <f>Totaalblad!$D$8</f>
        <v>0</v>
      </c>
      <c r="B72">
        <f>Totaalblad!$D$8</f>
        <v>0</v>
      </c>
      <c r="C72">
        <v>1894</v>
      </c>
      <c r="D72" s="125">
        <f>'Peel en Maas'!$J$214</f>
        <v>0</v>
      </c>
      <c r="E72" t="s">
        <v>46</v>
      </c>
      <c r="F72" t="s">
        <v>213</v>
      </c>
    </row>
    <row r="73" spans="1:6" x14ac:dyDescent="0.3">
      <c r="A73">
        <f>Totaalblad!$D$8</f>
        <v>0</v>
      </c>
      <c r="B73">
        <f>Totaalblad!$D$8</f>
        <v>0</v>
      </c>
      <c r="C73">
        <v>1894</v>
      </c>
      <c r="D73" s="125">
        <f>'Peel en Maas'!$J$217</f>
        <v>0</v>
      </c>
      <c r="E73" t="s">
        <v>203</v>
      </c>
      <c r="F73" t="s">
        <v>213</v>
      </c>
    </row>
    <row r="74" spans="1:6" x14ac:dyDescent="0.3">
      <c r="A74">
        <f>Totaalblad!$D$8</f>
        <v>0</v>
      </c>
      <c r="B74">
        <f>Totaalblad!$D$8</f>
        <v>0</v>
      </c>
      <c r="C74">
        <v>984</v>
      </c>
      <c r="D74" s="125">
        <f>Venray!$J$22</f>
        <v>0</v>
      </c>
      <c r="E74" s="125" t="s">
        <v>51</v>
      </c>
      <c r="F74" t="s">
        <v>213</v>
      </c>
    </row>
    <row r="75" spans="1:6" x14ac:dyDescent="0.3">
      <c r="A75">
        <f>Totaalblad!$D$8</f>
        <v>0</v>
      </c>
      <c r="B75">
        <f>Totaalblad!$D$8</f>
        <v>0</v>
      </c>
      <c r="C75">
        <v>984</v>
      </c>
      <c r="D75" s="125">
        <f>Venray!$J$35</f>
        <v>0</v>
      </c>
      <c r="E75" s="125" t="s">
        <v>30</v>
      </c>
      <c r="F75" t="s">
        <v>213</v>
      </c>
    </row>
    <row r="76" spans="1:6" x14ac:dyDescent="0.3">
      <c r="A76">
        <f>Totaalblad!$D$8</f>
        <v>0</v>
      </c>
      <c r="B76">
        <f>Totaalblad!$D$8</f>
        <v>0</v>
      </c>
      <c r="C76">
        <v>984</v>
      </c>
      <c r="D76" s="125">
        <f>Venray!$J$39</f>
        <v>0</v>
      </c>
      <c r="E76" s="125" t="s">
        <v>35</v>
      </c>
      <c r="F76" t="s">
        <v>213</v>
      </c>
    </row>
    <row r="77" spans="1:6" x14ac:dyDescent="0.3">
      <c r="A77">
        <f>Totaalblad!$D$8</f>
        <v>0</v>
      </c>
      <c r="B77">
        <f>Totaalblad!$D$8</f>
        <v>0</v>
      </c>
      <c r="C77">
        <v>984</v>
      </c>
      <c r="D77" s="125">
        <f>Venray!$J$46</f>
        <v>0</v>
      </c>
      <c r="E77" s="125" t="s">
        <v>58</v>
      </c>
      <c r="F77" t="s">
        <v>213</v>
      </c>
    </row>
    <row r="78" spans="1:6" x14ac:dyDescent="0.3">
      <c r="A78">
        <f>Totaalblad!$D$8</f>
        <v>0</v>
      </c>
      <c r="B78">
        <f>Totaalblad!$D$8</f>
        <v>0</v>
      </c>
      <c r="C78">
        <v>984</v>
      </c>
      <c r="D78" s="125">
        <f>Venray!$J$50</f>
        <v>0</v>
      </c>
      <c r="E78" s="125" t="s">
        <v>60</v>
      </c>
      <c r="F78" t="s">
        <v>213</v>
      </c>
    </row>
    <row r="79" spans="1:6" x14ac:dyDescent="0.3">
      <c r="A79">
        <f>Totaalblad!$D$8</f>
        <v>0</v>
      </c>
      <c r="B79">
        <f>Totaalblad!$D$8</f>
        <v>0</v>
      </c>
      <c r="C79">
        <v>984</v>
      </c>
      <c r="D79" s="125">
        <f>Venray!$J$55</f>
        <v>0</v>
      </c>
      <c r="E79" s="125" t="s">
        <v>63</v>
      </c>
      <c r="F79" t="s">
        <v>213</v>
      </c>
    </row>
    <row r="80" spans="1:6" x14ac:dyDescent="0.3">
      <c r="A80">
        <f>Totaalblad!$D$8</f>
        <v>0</v>
      </c>
      <c r="B80">
        <f>Totaalblad!$D$8</f>
        <v>0</v>
      </c>
      <c r="C80">
        <v>984</v>
      </c>
      <c r="D80" s="125">
        <f>Venray!$J$65</f>
        <v>0</v>
      </c>
      <c r="E80" s="125" t="s">
        <v>68</v>
      </c>
      <c r="F80" t="s">
        <v>213</v>
      </c>
    </row>
    <row r="81" spans="1:6" x14ac:dyDescent="0.3">
      <c r="A81">
        <f>Totaalblad!$D$8</f>
        <v>0</v>
      </c>
      <c r="B81">
        <f>Totaalblad!$D$8</f>
        <v>0</v>
      </c>
      <c r="C81">
        <v>984</v>
      </c>
      <c r="D81" s="125">
        <f>Venray!$J$84</f>
        <v>0</v>
      </c>
      <c r="E81" t="s">
        <v>76</v>
      </c>
      <c r="F81" t="s">
        <v>213</v>
      </c>
    </row>
    <row r="82" spans="1:6" x14ac:dyDescent="0.3">
      <c r="A82">
        <f>Totaalblad!$D$8</f>
        <v>0</v>
      </c>
      <c r="B82">
        <f>Totaalblad!$D$8</f>
        <v>0</v>
      </c>
      <c r="C82">
        <v>984</v>
      </c>
      <c r="D82" s="125">
        <f>Venray!$J$89</f>
        <v>0</v>
      </c>
      <c r="E82" t="s">
        <v>83</v>
      </c>
      <c r="F82" t="s">
        <v>213</v>
      </c>
    </row>
    <row r="83" spans="1:6" x14ac:dyDescent="0.3">
      <c r="A83">
        <f>Totaalblad!$D$8</f>
        <v>0</v>
      </c>
      <c r="B83">
        <f>Totaalblad!$D$8</f>
        <v>0</v>
      </c>
      <c r="C83">
        <v>984</v>
      </c>
      <c r="D83" s="125">
        <f>Venray!$J$96</f>
        <v>0</v>
      </c>
      <c r="E83" t="s">
        <v>85</v>
      </c>
      <c r="F83" t="s">
        <v>213</v>
      </c>
    </row>
    <row r="84" spans="1:6" x14ac:dyDescent="0.3">
      <c r="A84">
        <f>Totaalblad!$D$8</f>
        <v>0</v>
      </c>
      <c r="B84">
        <f>Totaalblad!$D$8</f>
        <v>0</v>
      </c>
      <c r="C84">
        <v>984</v>
      </c>
      <c r="D84" s="125">
        <f>Venray!$J$119</f>
        <v>0</v>
      </c>
      <c r="E84" t="s">
        <v>99</v>
      </c>
      <c r="F84" t="s">
        <v>213</v>
      </c>
    </row>
    <row r="85" spans="1:6" x14ac:dyDescent="0.3">
      <c r="A85">
        <f>Totaalblad!$D$8</f>
        <v>0</v>
      </c>
      <c r="B85">
        <f>Totaalblad!$D$8</f>
        <v>0</v>
      </c>
      <c r="C85">
        <v>984</v>
      </c>
      <c r="D85" s="125">
        <f>Venray!$J$178</f>
        <v>0</v>
      </c>
      <c r="E85" t="s">
        <v>100</v>
      </c>
      <c r="F85" t="s">
        <v>213</v>
      </c>
    </row>
    <row r="86" spans="1:6" x14ac:dyDescent="0.3">
      <c r="A86">
        <f>Totaalblad!$D$8</f>
        <v>0</v>
      </c>
      <c r="B86">
        <f>Totaalblad!$D$8</f>
        <v>0</v>
      </c>
      <c r="C86">
        <v>984</v>
      </c>
      <c r="D86" s="125">
        <f>Venray!$J$182</f>
        <v>0</v>
      </c>
      <c r="E86" t="s">
        <v>137</v>
      </c>
      <c r="F86" t="s">
        <v>213</v>
      </c>
    </row>
    <row r="87" spans="1:6" x14ac:dyDescent="0.3">
      <c r="A87">
        <f>Totaalblad!$D$8</f>
        <v>0</v>
      </c>
      <c r="B87">
        <f>Totaalblad!$D$8</f>
        <v>0</v>
      </c>
      <c r="C87">
        <v>984</v>
      </c>
      <c r="D87" s="125">
        <f>Venray!$J$188</f>
        <v>0</v>
      </c>
      <c r="E87" t="s">
        <v>139</v>
      </c>
      <c r="F87" t="s">
        <v>213</v>
      </c>
    </row>
    <row r="88" spans="1:6" x14ac:dyDescent="0.3">
      <c r="A88">
        <f>Totaalblad!$D$8</f>
        <v>0</v>
      </c>
      <c r="B88">
        <f>Totaalblad!$D$8</f>
        <v>0</v>
      </c>
      <c r="C88">
        <v>984</v>
      </c>
      <c r="D88" s="125">
        <f>Venray!$J$197</f>
        <v>0</v>
      </c>
      <c r="E88" t="s">
        <v>144</v>
      </c>
      <c r="F88" t="s">
        <v>213</v>
      </c>
    </row>
    <row r="89" spans="1:6" x14ac:dyDescent="0.3">
      <c r="A89">
        <f>Totaalblad!$D$8</f>
        <v>0</v>
      </c>
      <c r="B89">
        <f>Totaalblad!$D$8</f>
        <v>0</v>
      </c>
      <c r="C89">
        <v>984</v>
      </c>
      <c r="D89" s="125">
        <f>Venray!$J$201</f>
        <v>0</v>
      </c>
      <c r="E89" t="s">
        <v>38</v>
      </c>
      <c r="F89" t="s">
        <v>213</v>
      </c>
    </row>
    <row r="90" spans="1:6" x14ac:dyDescent="0.3">
      <c r="A90">
        <f>Totaalblad!$D$8</f>
        <v>0</v>
      </c>
      <c r="B90">
        <f>Totaalblad!$D$8</f>
        <v>0</v>
      </c>
      <c r="C90">
        <v>984</v>
      </c>
      <c r="D90" s="125">
        <f>Venray!$J$214</f>
        <v>0</v>
      </c>
      <c r="E90" t="s">
        <v>46</v>
      </c>
      <c r="F90" t="s">
        <v>213</v>
      </c>
    </row>
    <row r="91" spans="1:6" x14ac:dyDescent="0.3">
      <c r="A91">
        <f>Totaalblad!$D$8</f>
        <v>0</v>
      </c>
      <c r="B91">
        <f>Totaalblad!$D$8</f>
        <v>0</v>
      </c>
      <c r="C91">
        <v>984</v>
      </c>
      <c r="D91" s="125">
        <f>Venray!$J$217</f>
        <v>0</v>
      </c>
      <c r="E91" t="s">
        <v>203</v>
      </c>
      <c r="F91" t="s">
        <v>213</v>
      </c>
    </row>
    <row r="92" spans="1:6" x14ac:dyDescent="0.3">
      <c r="A92">
        <f>Totaalblad!$D$8</f>
        <v>0</v>
      </c>
      <c r="B92">
        <f>Totaalblad!$D$8</f>
        <v>0</v>
      </c>
      <c r="C92">
        <v>893</v>
      </c>
      <c r="D92" s="125">
        <f>Bergen!$J$22</f>
        <v>0</v>
      </c>
      <c r="E92" s="125" t="s">
        <v>51</v>
      </c>
      <c r="F92" t="s">
        <v>213</v>
      </c>
    </row>
    <row r="93" spans="1:6" x14ac:dyDescent="0.3">
      <c r="A93">
        <f>Totaalblad!$D$8</f>
        <v>0</v>
      </c>
      <c r="B93">
        <f>Totaalblad!$D$8</f>
        <v>0</v>
      </c>
      <c r="C93">
        <v>893</v>
      </c>
      <c r="D93" s="125">
        <f>Bergen!$J$35</f>
        <v>0</v>
      </c>
      <c r="E93" s="125" t="s">
        <v>30</v>
      </c>
      <c r="F93" t="s">
        <v>213</v>
      </c>
    </row>
    <row r="94" spans="1:6" x14ac:dyDescent="0.3">
      <c r="A94">
        <f>Totaalblad!$D$8</f>
        <v>0</v>
      </c>
      <c r="B94">
        <f>Totaalblad!$D$8</f>
        <v>0</v>
      </c>
      <c r="C94">
        <v>893</v>
      </c>
      <c r="D94" s="125">
        <f>Bergen!$J$39</f>
        <v>0</v>
      </c>
      <c r="E94" s="125" t="s">
        <v>35</v>
      </c>
      <c r="F94" t="s">
        <v>213</v>
      </c>
    </row>
    <row r="95" spans="1:6" x14ac:dyDescent="0.3">
      <c r="A95">
        <f>Totaalblad!$D$8</f>
        <v>0</v>
      </c>
      <c r="B95">
        <f>Totaalblad!$D$8</f>
        <v>0</v>
      </c>
      <c r="C95">
        <v>893</v>
      </c>
      <c r="D95" s="125">
        <f>Bergen!$J$46</f>
        <v>0</v>
      </c>
      <c r="E95" s="125" t="s">
        <v>58</v>
      </c>
      <c r="F95" t="s">
        <v>213</v>
      </c>
    </row>
    <row r="96" spans="1:6" x14ac:dyDescent="0.3">
      <c r="A96">
        <f>Totaalblad!$D$8</f>
        <v>0</v>
      </c>
      <c r="B96">
        <f>Totaalblad!$D$8</f>
        <v>0</v>
      </c>
      <c r="C96">
        <v>893</v>
      </c>
      <c r="D96" s="125">
        <f>Bergen!$J$50</f>
        <v>0</v>
      </c>
      <c r="E96" s="125" t="s">
        <v>60</v>
      </c>
      <c r="F96" t="s">
        <v>213</v>
      </c>
    </row>
    <row r="97" spans="1:6" x14ac:dyDescent="0.3">
      <c r="A97">
        <f>Totaalblad!$D$8</f>
        <v>0</v>
      </c>
      <c r="B97">
        <f>Totaalblad!$D$8</f>
        <v>0</v>
      </c>
      <c r="C97">
        <v>893</v>
      </c>
      <c r="D97" s="125">
        <f>Bergen!$J$55</f>
        <v>0</v>
      </c>
      <c r="E97" s="125" t="s">
        <v>63</v>
      </c>
      <c r="F97" t="s">
        <v>213</v>
      </c>
    </row>
    <row r="98" spans="1:6" x14ac:dyDescent="0.3">
      <c r="A98">
        <f>Totaalblad!$D$8</f>
        <v>0</v>
      </c>
      <c r="B98">
        <f>Totaalblad!$D$8</f>
        <v>0</v>
      </c>
      <c r="C98">
        <v>893</v>
      </c>
      <c r="D98" s="125">
        <f>Bergen!$J$62</f>
        <v>0</v>
      </c>
      <c r="E98" s="125" t="s">
        <v>68</v>
      </c>
      <c r="F98" t="s">
        <v>213</v>
      </c>
    </row>
    <row r="99" spans="1:6" x14ac:dyDescent="0.3">
      <c r="A99">
        <f>Totaalblad!$D$8</f>
        <v>0</v>
      </c>
      <c r="B99">
        <f>Totaalblad!$D$8</f>
        <v>0</v>
      </c>
      <c r="C99">
        <v>893</v>
      </c>
      <c r="D99" s="125">
        <f>Bergen!$J$81</f>
        <v>0</v>
      </c>
      <c r="E99" s="125" t="s">
        <v>147</v>
      </c>
      <c r="F99" t="s">
        <v>213</v>
      </c>
    </row>
    <row r="100" spans="1:6" x14ac:dyDescent="0.3">
      <c r="A100">
        <f>Totaalblad!$D$8</f>
        <v>0</v>
      </c>
      <c r="B100">
        <f>Totaalblad!$D$8</f>
        <v>0</v>
      </c>
      <c r="C100">
        <v>893</v>
      </c>
      <c r="D100" s="125">
        <f>Bergen!$J$96</f>
        <v>0</v>
      </c>
      <c r="E100" t="s">
        <v>76</v>
      </c>
      <c r="F100" t="s">
        <v>213</v>
      </c>
    </row>
    <row r="101" spans="1:6" x14ac:dyDescent="0.3">
      <c r="A101">
        <f>Totaalblad!$D$8</f>
        <v>0</v>
      </c>
      <c r="B101">
        <f>Totaalblad!$D$8</f>
        <v>0</v>
      </c>
      <c r="C101">
        <v>893</v>
      </c>
      <c r="D101" s="125">
        <f>Bergen!$J$101</f>
        <v>0</v>
      </c>
      <c r="E101" t="s">
        <v>83</v>
      </c>
      <c r="F101" t="s">
        <v>213</v>
      </c>
    </row>
    <row r="102" spans="1:6" x14ac:dyDescent="0.3">
      <c r="A102">
        <f>Totaalblad!$D$8</f>
        <v>0</v>
      </c>
      <c r="B102">
        <f>Totaalblad!$D$8</f>
        <v>0</v>
      </c>
      <c r="C102">
        <v>893</v>
      </c>
      <c r="D102" s="125">
        <f>Bergen!$J$106</f>
        <v>0</v>
      </c>
      <c r="E102" t="s">
        <v>85</v>
      </c>
      <c r="F102" t="s">
        <v>213</v>
      </c>
    </row>
    <row r="103" spans="1:6" x14ac:dyDescent="0.3">
      <c r="A103">
        <f>Totaalblad!$D$8</f>
        <v>0</v>
      </c>
      <c r="B103">
        <f>Totaalblad!$D$8</f>
        <v>0</v>
      </c>
      <c r="C103">
        <v>893</v>
      </c>
      <c r="D103" s="125">
        <f>Bergen!$J$129</f>
        <v>0</v>
      </c>
      <c r="E103" t="s">
        <v>219</v>
      </c>
      <c r="F103" t="s">
        <v>213</v>
      </c>
    </row>
    <row r="104" spans="1:6" x14ac:dyDescent="0.3">
      <c r="A104">
        <f>Totaalblad!$D$8</f>
        <v>0</v>
      </c>
      <c r="B104">
        <f>Totaalblad!$D$8</f>
        <v>0</v>
      </c>
      <c r="C104">
        <v>893</v>
      </c>
      <c r="D104" s="125">
        <f>Bergen!$J$138</f>
        <v>0</v>
      </c>
      <c r="E104" t="s">
        <v>220</v>
      </c>
      <c r="F104" t="s">
        <v>213</v>
      </c>
    </row>
    <row r="105" spans="1:6" x14ac:dyDescent="0.3">
      <c r="A105">
        <f>Totaalblad!$D$8</f>
        <v>0</v>
      </c>
      <c r="B105">
        <f>Totaalblad!$D$8</f>
        <v>0</v>
      </c>
      <c r="C105">
        <v>893</v>
      </c>
      <c r="D105" s="125">
        <f>Bergen!$J$161</f>
        <v>0</v>
      </c>
      <c r="E105" t="s">
        <v>148</v>
      </c>
      <c r="F105" t="s">
        <v>213</v>
      </c>
    </row>
    <row r="106" spans="1:6" x14ac:dyDescent="0.3">
      <c r="A106">
        <f>Totaalblad!$D$8</f>
        <v>0</v>
      </c>
      <c r="B106">
        <f>Totaalblad!$D$8</f>
        <v>0</v>
      </c>
      <c r="C106">
        <v>893</v>
      </c>
      <c r="D106" s="125">
        <f>Bergen!$J$198</f>
        <v>0</v>
      </c>
      <c r="E106" t="s">
        <v>100</v>
      </c>
      <c r="F106" t="s">
        <v>213</v>
      </c>
    </row>
    <row r="107" spans="1:6" x14ac:dyDescent="0.3">
      <c r="A107">
        <f>Totaalblad!$D$8</f>
        <v>0</v>
      </c>
      <c r="B107">
        <f>Totaalblad!$D$8</f>
        <v>0</v>
      </c>
      <c r="C107">
        <v>893</v>
      </c>
      <c r="D107" s="125">
        <f>Bergen!$J$202</f>
        <v>0</v>
      </c>
      <c r="E107" t="s">
        <v>137</v>
      </c>
      <c r="F107" t="s">
        <v>213</v>
      </c>
    </row>
    <row r="108" spans="1:6" x14ac:dyDescent="0.3">
      <c r="A108">
        <f>Totaalblad!$D$8</f>
        <v>0</v>
      </c>
      <c r="B108">
        <f>Totaalblad!$D$8</f>
        <v>0</v>
      </c>
      <c r="C108">
        <v>893</v>
      </c>
      <c r="D108" s="125">
        <f>Bergen!$J$208</f>
        <v>0</v>
      </c>
      <c r="E108" t="s">
        <v>139</v>
      </c>
      <c r="F108" t="s">
        <v>213</v>
      </c>
    </row>
    <row r="109" spans="1:6" x14ac:dyDescent="0.3">
      <c r="A109">
        <f>Totaalblad!$D$8</f>
        <v>0</v>
      </c>
      <c r="B109">
        <f>Totaalblad!$D$8</f>
        <v>0</v>
      </c>
      <c r="C109">
        <v>893</v>
      </c>
      <c r="D109" s="125">
        <f>Bergen!$J$217</f>
        <v>0</v>
      </c>
      <c r="E109" t="s">
        <v>144</v>
      </c>
      <c r="F109" t="s">
        <v>213</v>
      </c>
    </row>
    <row r="110" spans="1:6" x14ac:dyDescent="0.3">
      <c r="A110">
        <f>Totaalblad!$D$8</f>
        <v>0</v>
      </c>
      <c r="B110">
        <f>Totaalblad!$D$8</f>
        <v>0</v>
      </c>
      <c r="C110">
        <v>893</v>
      </c>
      <c r="D110" s="125">
        <f>Bergen!$J$221</f>
        <v>0</v>
      </c>
      <c r="E110" t="s">
        <v>38</v>
      </c>
      <c r="F110" t="s">
        <v>213</v>
      </c>
    </row>
    <row r="111" spans="1:6" x14ac:dyDescent="0.3">
      <c r="A111">
        <f>Totaalblad!$D$8</f>
        <v>0</v>
      </c>
      <c r="B111">
        <f>Totaalblad!$D$8</f>
        <v>0</v>
      </c>
      <c r="C111">
        <v>893</v>
      </c>
      <c r="D111" s="125">
        <f>Bergen!$J$234</f>
        <v>0</v>
      </c>
      <c r="E111" t="s">
        <v>46</v>
      </c>
      <c r="F111" t="s">
        <v>213</v>
      </c>
    </row>
    <row r="112" spans="1:6" x14ac:dyDescent="0.3">
      <c r="A112">
        <f>Totaalblad!$D$8</f>
        <v>0</v>
      </c>
      <c r="B112">
        <f>Totaalblad!$D$8</f>
        <v>0</v>
      </c>
      <c r="C112">
        <v>893</v>
      </c>
      <c r="D112" s="125">
        <f>Bergen!$J$237</f>
        <v>0</v>
      </c>
      <c r="E112" t="s">
        <v>203</v>
      </c>
      <c r="F112" t="s">
        <v>213</v>
      </c>
    </row>
    <row r="113" spans="1:6" x14ac:dyDescent="0.3">
      <c r="A113">
        <f>Totaalblad!$D$8</f>
        <v>0</v>
      </c>
      <c r="B113">
        <f>Totaalblad!$D$8</f>
        <v>0</v>
      </c>
      <c r="C113">
        <v>983</v>
      </c>
      <c r="D113" s="125">
        <f>Venlo!$J$22</f>
        <v>0</v>
      </c>
      <c r="E113" s="125" t="s">
        <v>51</v>
      </c>
      <c r="F113" t="s">
        <v>213</v>
      </c>
    </row>
    <row r="114" spans="1:6" x14ac:dyDescent="0.3">
      <c r="A114">
        <f>Totaalblad!$D$8</f>
        <v>0</v>
      </c>
      <c r="B114">
        <f>Totaalblad!$D$8</f>
        <v>0</v>
      </c>
      <c r="C114">
        <v>983</v>
      </c>
      <c r="D114" s="125">
        <f>Venlo!$J$35</f>
        <v>0</v>
      </c>
      <c r="E114" s="125" t="s">
        <v>30</v>
      </c>
      <c r="F114" t="s">
        <v>213</v>
      </c>
    </row>
    <row r="115" spans="1:6" x14ac:dyDescent="0.3">
      <c r="A115">
        <f>Totaalblad!$D$8</f>
        <v>0</v>
      </c>
      <c r="B115">
        <f>Totaalblad!$D$8</f>
        <v>0</v>
      </c>
      <c r="C115">
        <v>983</v>
      </c>
      <c r="D115" s="125">
        <f>Venlo!$J$39</f>
        <v>0</v>
      </c>
      <c r="E115" s="125" t="s">
        <v>35</v>
      </c>
      <c r="F115" t="s">
        <v>213</v>
      </c>
    </row>
    <row r="116" spans="1:6" x14ac:dyDescent="0.3">
      <c r="A116">
        <f>Totaalblad!$D$8</f>
        <v>0</v>
      </c>
      <c r="B116">
        <f>Totaalblad!$D$8</f>
        <v>0</v>
      </c>
      <c r="C116">
        <v>983</v>
      </c>
      <c r="D116" s="125">
        <f>Venlo!$J$46</f>
        <v>0</v>
      </c>
      <c r="E116" s="125" t="s">
        <v>58</v>
      </c>
      <c r="F116" t="s">
        <v>213</v>
      </c>
    </row>
    <row r="117" spans="1:6" x14ac:dyDescent="0.3">
      <c r="A117">
        <f>Totaalblad!$D$8</f>
        <v>0</v>
      </c>
      <c r="B117">
        <f>Totaalblad!$D$8</f>
        <v>0</v>
      </c>
      <c r="C117">
        <v>983</v>
      </c>
      <c r="D117" s="125">
        <f>Venlo!$J$50</f>
        <v>0</v>
      </c>
      <c r="E117" s="125" t="s">
        <v>60</v>
      </c>
      <c r="F117" t="s">
        <v>213</v>
      </c>
    </row>
    <row r="118" spans="1:6" x14ac:dyDescent="0.3">
      <c r="A118">
        <f>Totaalblad!$D$8</f>
        <v>0</v>
      </c>
      <c r="B118">
        <f>Totaalblad!$D$8</f>
        <v>0</v>
      </c>
      <c r="C118">
        <v>983</v>
      </c>
      <c r="D118" s="125">
        <f>Venlo!$J$55</f>
        <v>0</v>
      </c>
      <c r="E118" s="125" t="s">
        <v>63</v>
      </c>
      <c r="F118" t="s">
        <v>213</v>
      </c>
    </row>
    <row r="119" spans="1:6" x14ac:dyDescent="0.3">
      <c r="A119">
        <f>Totaalblad!$D$8</f>
        <v>0</v>
      </c>
      <c r="B119">
        <f>Totaalblad!$D$8</f>
        <v>0</v>
      </c>
      <c r="C119">
        <v>983</v>
      </c>
      <c r="D119" s="125">
        <f>Venlo!$J$62</f>
        <v>0</v>
      </c>
      <c r="E119" s="125" t="s">
        <v>68</v>
      </c>
      <c r="F119" t="s">
        <v>213</v>
      </c>
    </row>
    <row r="120" spans="1:6" x14ac:dyDescent="0.3">
      <c r="A120">
        <f>Totaalblad!$D$8</f>
        <v>0</v>
      </c>
      <c r="B120">
        <f>Totaalblad!$D$8</f>
        <v>0</v>
      </c>
      <c r="C120">
        <v>983</v>
      </c>
      <c r="D120" s="125">
        <f>Venlo!$J$77</f>
        <v>0</v>
      </c>
      <c r="E120" t="s">
        <v>76</v>
      </c>
      <c r="F120" t="s">
        <v>213</v>
      </c>
    </row>
    <row r="121" spans="1:6" x14ac:dyDescent="0.3">
      <c r="A121">
        <f>Totaalblad!$D$8</f>
        <v>0</v>
      </c>
      <c r="B121">
        <f>Totaalblad!$D$8</f>
        <v>0</v>
      </c>
      <c r="C121">
        <v>983</v>
      </c>
      <c r="D121" s="125">
        <f>Venlo!$J$82</f>
        <v>0</v>
      </c>
      <c r="E121" t="s">
        <v>85</v>
      </c>
      <c r="F121" t="s">
        <v>213</v>
      </c>
    </row>
    <row r="122" spans="1:6" x14ac:dyDescent="0.3">
      <c r="A122">
        <f>Totaalblad!$D$8</f>
        <v>0</v>
      </c>
      <c r="B122">
        <f>Totaalblad!$D$8</f>
        <v>0</v>
      </c>
      <c r="C122">
        <v>983</v>
      </c>
      <c r="D122" s="125">
        <f>Venlo!$J$91</f>
        <v>0</v>
      </c>
      <c r="E122" t="s">
        <v>220</v>
      </c>
      <c r="F122" t="s">
        <v>213</v>
      </c>
    </row>
    <row r="123" spans="1:6" x14ac:dyDescent="0.3">
      <c r="A123">
        <f>Totaalblad!$D$8</f>
        <v>0</v>
      </c>
      <c r="B123">
        <f>Totaalblad!$D$8</f>
        <v>0</v>
      </c>
      <c r="C123">
        <v>983</v>
      </c>
      <c r="D123" s="125">
        <f>Venlo!$J$128</f>
        <v>0</v>
      </c>
      <c r="E123" t="s">
        <v>100</v>
      </c>
      <c r="F123" t="s">
        <v>213</v>
      </c>
    </row>
    <row r="124" spans="1:6" x14ac:dyDescent="0.3">
      <c r="A124">
        <f>Totaalblad!$D$8</f>
        <v>0</v>
      </c>
      <c r="B124">
        <f>Totaalblad!$D$8</f>
        <v>0</v>
      </c>
      <c r="C124">
        <v>983</v>
      </c>
      <c r="D124" s="125">
        <f>Venlo!$J$132</f>
        <v>0</v>
      </c>
      <c r="E124" t="s">
        <v>137</v>
      </c>
      <c r="F124" t="s">
        <v>213</v>
      </c>
    </row>
    <row r="125" spans="1:6" x14ac:dyDescent="0.3">
      <c r="A125">
        <f>Totaalblad!$D$8</f>
        <v>0</v>
      </c>
      <c r="B125">
        <f>Totaalblad!$D$8</f>
        <v>0</v>
      </c>
      <c r="C125">
        <v>983</v>
      </c>
      <c r="D125" s="125">
        <f>Venlo!$J$138</f>
        <v>0</v>
      </c>
      <c r="E125" t="s">
        <v>139</v>
      </c>
      <c r="F125" t="s">
        <v>213</v>
      </c>
    </row>
    <row r="126" spans="1:6" x14ac:dyDescent="0.3">
      <c r="A126">
        <f>Totaalblad!$D$8</f>
        <v>0</v>
      </c>
      <c r="B126">
        <f>Totaalblad!$D$8</f>
        <v>0</v>
      </c>
      <c r="C126">
        <v>983</v>
      </c>
      <c r="D126" s="125">
        <f>Venlo!$J$147</f>
        <v>0</v>
      </c>
      <c r="E126" t="s">
        <v>144</v>
      </c>
      <c r="F126" t="s">
        <v>213</v>
      </c>
    </row>
    <row r="127" spans="1:6" x14ac:dyDescent="0.3">
      <c r="A127">
        <f>Totaalblad!$D$8</f>
        <v>0</v>
      </c>
      <c r="B127">
        <f>Totaalblad!$D$8</f>
        <v>0</v>
      </c>
      <c r="C127">
        <v>983</v>
      </c>
      <c r="D127" s="125">
        <f>Venlo!$J$151</f>
        <v>0</v>
      </c>
      <c r="E127" t="s">
        <v>38</v>
      </c>
      <c r="F127" t="s">
        <v>213</v>
      </c>
    </row>
    <row r="128" spans="1:6" x14ac:dyDescent="0.3">
      <c r="A128">
        <f>Totaalblad!$D$8</f>
        <v>0</v>
      </c>
      <c r="B128">
        <f>Totaalblad!$D$8</f>
        <v>0</v>
      </c>
      <c r="C128">
        <v>983</v>
      </c>
      <c r="D128" s="125">
        <f>Venlo!$J$164</f>
        <v>0</v>
      </c>
      <c r="E128" t="s">
        <v>46</v>
      </c>
      <c r="F128" t="s">
        <v>213</v>
      </c>
    </row>
    <row r="129" spans="1:6" x14ac:dyDescent="0.3">
      <c r="A129">
        <f>Totaalblad!$D$8</f>
        <v>0</v>
      </c>
      <c r="B129">
        <f>Totaalblad!$D$8</f>
        <v>0</v>
      </c>
      <c r="C129">
        <v>983</v>
      </c>
      <c r="D129" s="125">
        <f>Venlo!$J$167</f>
        <v>0</v>
      </c>
      <c r="E129" t="s">
        <v>203</v>
      </c>
      <c r="F129" t="s">
        <v>213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9"/>
  <sheetViews>
    <sheetView workbookViewId="0">
      <selection activeCell="C11" sqref="C11"/>
    </sheetView>
  </sheetViews>
  <sheetFormatPr defaultRowHeight="14.4" x14ac:dyDescent="0.3"/>
  <cols>
    <col min="1" max="1" width="16.44140625" bestFit="1" customWidth="1"/>
  </cols>
  <sheetData>
    <row r="1" spans="1:1" x14ac:dyDescent="0.3">
      <c r="A1" t="s">
        <v>41</v>
      </c>
    </row>
    <row r="2" spans="1:1" x14ac:dyDescent="0.3">
      <c r="A2" t="s">
        <v>39</v>
      </c>
    </row>
    <row r="3" spans="1:1" x14ac:dyDescent="0.3">
      <c r="A3" t="s">
        <v>37</v>
      </c>
    </row>
    <row r="4" spans="1:1" x14ac:dyDescent="0.3">
      <c r="A4" t="s">
        <v>26</v>
      </c>
    </row>
    <row r="5" spans="1:1" x14ac:dyDescent="0.3">
      <c r="A5" t="s">
        <v>42</v>
      </c>
    </row>
    <row r="6" spans="1:1" x14ac:dyDescent="0.3">
      <c r="A6" t="s">
        <v>55</v>
      </c>
    </row>
    <row r="7" spans="1:1" x14ac:dyDescent="0.3">
      <c r="A7" t="s">
        <v>71</v>
      </c>
    </row>
    <row r="8" spans="1:1" x14ac:dyDescent="0.3">
      <c r="A8" t="s">
        <v>129</v>
      </c>
    </row>
    <row r="9" spans="1:1" x14ac:dyDescent="0.3">
      <c r="A9" t="s">
        <v>133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B1:Q40"/>
  <sheetViews>
    <sheetView tabSelected="1" zoomScaleNormal="100" zoomScaleSheetLayoutView="100" workbookViewId="0">
      <selection activeCell="B9" sqref="B9:C9"/>
    </sheetView>
  </sheetViews>
  <sheetFormatPr defaultColWidth="9.109375" defaultRowHeight="14.4" x14ac:dyDescent="0.3"/>
  <cols>
    <col min="2" max="2" width="13.33203125" style="7" customWidth="1"/>
    <col min="3" max="3" width="21.88671875" style="7" customWidth="1"/>
    <col min="4" max="4" width="11.6640625" style="7" customWidth="1"/>
    <col min="5" max="5" width="10.109375" style="7" customWidth="1"/>
    <col min="6" max="6" width="15.6640625" style="7" customWidth="1"/>
    <col min="7" max="7" width="10.88671875" style="7" customWidth="1"/>
    <col min="8" max="15" width="9.109375" style="7"/>
  </cols>
  <sheetData>
    <row r="1" spans="2:17" ht="21" x14ac:dyDescent="0.4">
      <c r="B1" s="127" t="s">
        <v>43</v>
      </c>
      <c r="C1" s="127"/>
      <c r="D1" s="127"/>
      <c r="E1" s="127"/>
      <c r="F1" s="127"/>
      <c r="G1" s="127"/>
      <c r="H1" s="127"/>
      <c r="I1" s="127"/>
      <c r="J1" s="127"/>
      <c r="K1" s="127"/>
      <c r="L1" s="4"/>
      <c r="M1" s="4"/>
      <c r="N1" s="5">
        <v>2023</v>
      </c>
      <c r="O1" s="5"/>
      <c r="P1" s="6"/>
      <c r="Q1" s="6"/>
    </row>
    <row r="3" spans="2:17" ht="18" x14ac:dyDescent="0.3">
      <c r="B3" s="128" t="s">
        <v>23</v>
      </c>
      <c r="C3" s="128"/>
    </row>
    <row r="5" spans="2:17" x14ac:dyDescent="0.3">
      <c r="B5" s="129" t="s">
        <v>23</v>
      </c>
      <c r="C5" s="129"/>
      <c r="D5" s="129"/>
      <c r="E5" s="129"/>
      <c r="F5" s="129"/>
      <c r="G5" s="129"/>
      <c r="H5" s="129"/>
      <c r="I5" s="129"/>
      <c r="K5" s="129" t="s">
        <v>15</v>
      </c>
      <c r="L5" s="129"/>
      <c r="M5" s="129"/>
      <c r="N5" s="129"/>
      <c r="O5" s="129"/>
    </row>
    <row r="6" spans="2:17" x14ac:dyDescent="0.3">
      <c r="B6" s="130" t="s">
        <v>12</v>
      </c>
      <c r="C6" s="130"/>
      <c r="D6" s="131"/>
      <c r="E6" s="131"/>
      <c r="F6" s="131"/>
      <c r="G6" s="131"/>
      <c r="H6" s="131"/>
      <c r="I6" s="131"/>
      <c r="K6" s="8" t="s">
        <v>16</v>
      </c>
      <c r="L6" s="8"/>
      <c r="M6" s="9"/>
      <c r="N6" s="132">
        <v>45258</v>
      </c>
      <c r="O6" s="130"/>
    </row>
    <row r="7" spans="2:17" x14ac:dyDescent="0.3">
      <c r="B7" s="130" t="s">
        <v>10</v>
      </c>
      <c r="C7" s="130"/>
      <c r="D7" s="131"/>
      <c r="E7" s="131"/>
      <c r="F7" s="131"/>
      <c r="G7" s="131"/>
      <c r="H7" s="131"/>
      <c r="I7" s="131"/>
    </row>
    <row r="8" spans="2:17" x14ac:dyDescent="0.3">
      <c r="B8" s="130" t="s">
        <v>9</v>
      </c>
      <c r="C8" s="130"/>
      <c r="D8" s="131"/>
      <c r="E8" s="131"/>
      <c r="F8" s="131"/>
      <c r="G8" s="131"/>
      <c r="H8" s="131"/>
      <c r="I8" s="131"/>
    </row>
    <row r="9" spans="2:17" x14ac:dyDescent="0.3">
      <c r="B9" s="130" t="s">
        <v>11</v>
      </c>
      <c r="C9" s="130"/>
      <c r="D9" s="133"/>
      <c r="E9" s="134"/>
      <c r="F9" s="134"/>
      <c r="G9" s="134"/>
      <c r="H9" s="134"/>
      <c r="I9" s="135"/>
    </row>
    <row r="10" spans="2:17" x14ac:dyDescent="0.3">
      <c r="B10" s="130" t="s">
        <v>8</v>
      </c>
      <c r="C10" s="130"/>
      <c r="D10" s="131"/>
      <c r="E10" s="131"/>
      <c r="F10" s="131"/>
      <c r="G10" s="131"/>
      <c r="H10" s="131"/>
      <c r="I10" s="131"/>
    </row>
    <row r="11" spans="2:17" x14ac:dyDescent="0.3">
      <c r="B11" s="130" t="s">
        <v>7</v>
      </c>
      <c r="C11" s="130"/>
      <c r="D11" s="131"/>
      <c r="E11" s="131"/>
      <c r="F11" s="131"/>
      <c r="G11" s="131"/>
      <c r="H11" s="131"/>
      <c r="I11" s="131"/>
    </row>
    <row r="12" spans="2:17" ht="9" customHeight="1" x14ac:dyDescent="0.3"/>
    <row r="13" spans="2:17" ht="9" customHeight="1" x14ac:dyDescent="0.3"/>
    <row r="14" spans="2:17" ht="9" customHeight="1" x14ac:dyDescent="0.3"/>
    <row r="15" spans="2:17" ht="9" customHeight="1" x14ac:dyDescent="0.3"/>
    <row r="16" spans="2:17" ht="9" customHeight="1" x14ac:dyDescent="0.3"/>
    <row r="17" spans="2:15" ht="9" customHeight="1" x14ac:dyDescent="0.3"/>
    <row r="18" spans="2:15" ht="9" customHeight="1" x14ac:dyDescent="0.3"/>
    <row r="19" spans="2:15" ht="9" customHeight="1" x14ac:dyDescent="0.3"/>
    <row r="20" spans="2:15" ht="15" thickBot="1" x14ac:dyDescent="0.35">
      <c r="B20" s="31" t="s">
        <v>17</v>
      </c>
      <c r="C20" s="31"/>
      <c r="D20" s="28"/>
      <c r="E20" s="28"/>
      <c r="F20" s="136" t="s">
        <v>206</v>
      </c>
      <c r="G20" s="136"/>
      <c r="H20" s="136"/>
    </row>
    <row r="21" spans="2:15" ht="15" thickBot="1" x14ac:dyDescent="0.35">
      <c r="B21" s="147" t="s">
        <v>18</v>
      </c>
      <c r="C21" s="147"/>
      <c r="D21" s="147"/>
      <c r="E21" s="147"/>
      <c r="F21" s="148">
        <f>+Beesel!J217+Bergen!J237+Gennep!J217+'Horst ad Maas'!J217+'Peel en Maas'!J217+Venlo!J167+Venray!J217</f>
        <v>0</v>
      </c>
      <c r="G21" s="149"/>
      <c r="H21" s="149"/>
    </row>
    <row r="24" spans="2:15" x14ac:dyDescent="0.3">
      <c r="B24" s="150" t="s">
        <v>207</v>
      </c>
      <c r="C24" s="150"/>
      <c r="D24" s="150"/>
      <c r="E24" s="150"/>
      <c r="F24" s="150"/>
      <c r="G24" s="10"/>
      <c r="H24" s="10"/>
      <c r="I24" s="10"/>
      <c r="J24" s="10"/>
      <c r="K24" s="10"/>
      <c r="L24" s="10"/>
      <c r="M24" s="10"/>
      <c r="N24" s="10"/>
      <c r="O24" s="10"/>
    </row>
    <row r="25" spans="2:15" x14ac:dyDescent="0.3">
      <c r="B25" s="150" t="s">
        <v>208</v>
      </c>
      <c r="C25" s="150"/>
      <c r="D25" s="150"/>
      <c r="E25" s="150"/>
      <c r="F25" s="150"/>
      <c r="G25" s="150"/>
      <c r="H25" s="150"/>
      <c r="I25" s="150"/>
      <c r="J25" s="150"/>
      <c r="K25" s="150"/>
      <c r="L25" s="150"/>
      <c r="M25" s="150"/>
      <c r="N25" s="150"/>
      <c r="O25" s="150"/>
    </row>
    <row r="26" spans="2:15" ht="6.6" customHeight="1" x14ac:dyDescent="0.3">
      <c r="B26" s="150"/>
      <c r="C26" s="150"/>
      <c r="D26" s="150"/>
      <c r="E26" s="150"/>
      <c r="F26" s="150"/>
      <c r="G26" s="150"/>
      <c r="H26" s="150"/>
      <c r="I26" s="150"/>
      <c r="J26" s="150"/>
      <c r="K26" s="150"/>
      <c r="L26" s="150"/>
      <c r="M26" s="150"/>
      <c r="N26" s="150"/>
      <c r="O26" s="150"/>
    </row>
    <row r="30" spans="2:15" x14ac:dyDescent="0.3">
      <c r="B30" s="136" t="s">
        <v>23</v>
      </c>
      <c r="C30" s="136"/>
      <c r="D30" s="136"/>
      <c r="E30" s="136"/>
      <c r="F30" s="136"/>
      <c r="G30" s="136"/>
      <c r="H30" s="136"/>
      <c r="I30" s="136"/>
      <c r="K30" s="151" t="s">
        <v>25</v>
      </c>
      <c r="L30" s="152"/>
      <c r="M30" s="152"/>
      <c r="N30" s="152"/>
      <c r="O30" s="153"/>
    </row>
    <row r="31" spans="2:15" x14ac:dyDescent="0.3">
      <c r="B31" s="130" t="s">
        <v>19</v>
      </c>
      <c r="C31" s="130"/>
      <c r="D31" s="131"/>
      <c r="E31" s="131"/>
      <c r="F31" s="131"/>
      <c r="G31" s="131"/>
      <c r="H31" s="131"/>
      <c r="I31" s="131"/>
      <c r="K31" s="154"/>
      <c r="L31" s="155"/>
      <c r="M31" s="155"/>
      <c r="N31" s="155"/>
      <c r="O31" s="156"/>
    </row>
    <row r="32" spans="2:15" x14ac:dyDescent="0.3">
      <c r="B32" s="137" t="s">
        <v>20</v>
      </c>
      <c r="C32" s="137"/>
      <c r="D32" s="137"/>
      <c r="E32" s="137"/>
      <c r="F32" s="137"/>
      <c r="G32" s="137"/>
      <c r="H32" s="137"/>
      <c r="I32" s="137"/>
      <c r="K32" s="138" t="s">
        <v>50</v>
      </c>
      <c r="L32" s="139"/>
      <c r="M32" s="139"/>
      <c r="N32" s="139"/>
      <c r="O32" s="140"/>
    </row>
    <row r="33" spans="2:15" x14ac:dyDescent="0.3">
      <c r="B33" s="137"/>
      <c r="C33" s="137"/>
      <c r="D33" s="137"/>
      <c r="E33" s="137"/>
      <c r="F33" s="137"/>
      <c r="G33" s="137"/>
      <c r="H33" s="137"/>
      <c r="I33" s="137"/>
      <c r="K33" s="141"/>
      <c r="L33" s="142"/>
      <c r="M33" s="142"/>
      <c r="N33" s="142"/>
      <c r="O33" s="143"/>
    </row>
    <row r="34" spans="2:15" x14ac:dyDescent="0.3">
      <c r="B34" s="137"/>
      <c r="C34" s="137"/>
      <c r="D34" s="137"/>
      <c r="E34" s="137"/>
      <c r="F34" s="137"/>
      <c r="G34" s="137"/>
      <c r="H34" s="137"/>
      <c r="I34" s="137"/>
      <c r="K34" s="141"/>
      <c r="L34" s="142"/>
      <c r="M34" s="142"/>
      <c r="N34" s="142"/>
      <c r="O34" s="143"/>
    </row>
    <row r="35" spans="2:15" x14ac:dyDescent="0.3">
      <c r="B35" s="137"/>
      <c r="C35" s="137"/>
      <c r="D35" s="137"/>
      <c r="E35" s="137"/>
      <c r="F35" s="137"/>
      <c r="G35" s="137"/>
      <c r="H35" s="137"/>
      <c r="I35" s="137"/>
      <c r="K35" s="141"/>
      <c r="L35" s="142"/>
      <c r="M35" s="142"/>
      <c r="N35" s="142"/>
      <c r="O35" s="143"/>
    </row>
    <row r="36" spans="2:15" x14ac:dyDescent="0.3">
      <c r="B36" s="137"/>
      <c r="C36" s="137"/>
      <c r="D36" s="137"/>
      <c r="E36" s="137"/>
      <c r="F36" s="137"/>
      <c r="G36" s="137"/>
      <c r="H36" s="137"/>
      <c r="I36" s="137"/>
      <c r="K36" s="141"/>
      <c r="L36" s="142"/>
      <c r="M36" s="142"/>
      <c r="N36" s="142"/>
      <c r="O36" s="143"/>
    </row>
    <row r="37" spans="2:15" x14ac:dyDescent="0.3">
      <c r="B37" s="137"/>
      <c r="C37" s="137"/>
      <c r="D37" s="137"/>
      <c r="E37" s="137"/>
      <c r="F37" s="137"/>
      <c r="G37" s="137"/>
      <c r="H37" s="137"/>
      <c r="I37" s="137"/>
      <c r="K37" s="141"/>
      <c r="L37" s="142"/>
      <c r="M37" s="142"/>
      <c r="N37" s="142"/>
      <c r="O37" s="143"/>
    </row>
    <row r="38" spans="2:15" x14ac:dyDescent="0.3">
      <c r="B38" s="137"/>
      <c r="C38" s="137"/>
      <c r="D38" s="137"/>
      <c r="E38" s="137"/>
      <c r="F38" s="137"/>
      <c r="G38" s="137"/>
      <c r="H38" s="137"/>
      <c r="I38" s="137"/>
      <c r="K38" s="141"/>
      <c r="L38" s="142"/>
      <c r="M38" s="142"/>
      <c r="N38" s="142"/>
      <c r="O38" s="143"/>
    </row>
    <row r="39" spans="2:15" x14ac:dyDescent="0.3">
      <c r="B39" s="137"/>
      <c r="C39" s="137"/>
      <c r="D39" s="137"/>
      <c r="E39" s="137"/>
      <c r="F39" s="137"/>
      <c r="G39" s="137"/>
      <c r="H39" s="137"/>
      <c r="I39" s="137"/>
      <c r="K39" s="141"/>
      <c r="L39" s="142"/>
      <c r="M39" s="142"/>
      <c r="N39" s="142"/>
      <c r="O39" s="143"/>
    </row>
    <row r="40" spans="2:15" x14ac:dyDescent="0.3">
      <c r="B40" s="130" t="s">
        <v>21</v>
      </c>
      <c r="C40" s="130"/>
      <c r="D40" s="131"/>
      <c r="E40" s="131"/>
      <c r="F40" s="131"/>
      <c r="G40" s="131"/>
      <c r="H40" s="131"/>
      <c r="I40" s="131"/>
      <c r="K40" s="144"/>
      <c r="L40" s="145"/>
      <c r="M40" s="145"/>
      <c r="N40" s="145"/>
      <c r="O40" s="146"/>
    </row>
  </sheetData>
  <sheetProtection algorithmName="SHA-512" hashValue="FmtFNpQwuGsXrjJwVvh+FIO+lL8JyGoltKc59PUXULS1c8Njl3Rdhn3O2ELbg+7D7QdnUSGy8hvY/cmrJy7Oiw==" saltValue="OwdofiAlOgTOkTaIkVAVxg==" spinCount="100000" sheet="1" objects="1" scenarios="1"/>
  <mergeCells count="30">
    <mergeCell ref="B32:I39"/>
    <mergeCell ref="K32:O40"/>
    <mergeCell ref="B40:C40"/>
    <mergeCell ref="D40:I40"/>
    <mergeCell ref="B21:E21"/>
    <mergeCell ref="F21:H21"/>
    <mergeCell ref="B24:F24"/>
    <mergeCell ref="B25:O26"/>
    <mergeCell ref="B30:I30"/>
    <mergeCell ref="K30:O31"/>
    <mergeCell ref="B31:C31"/>
    <mergeCell ref="D31:I31"/>
    <mergeCell ref="B10:C10"/>
    <mergeCell ref="D10:I10"/>
    <mergeCell ref="B11:C11"/>
    <mergeCell ref="D11:I11"/>
    <mergeCell ref="F20:H20"/>
    <mergeCell ref="B7:C7"/>
    <mergeCell ref="D7:I7"/>
    <mergeCell ref="B8:C8"/>
    <mergeCell ref="D8:I8"/>
    <mergeCell ref="B9:C9"/>
    <mergeCell ref="D9:I9"/>
    <mergeCell ref="B1:K1"/>
    <mergeCell ref="B3:C3"/>
    <mergeCell ref="B5:I5"/>
    <mergeCell ref="K5:O5"/>
    <mergeCell ref="B6:C6"/>
    <mergeCell ref="D6:I6"/>
    <mergeCell ref="N6:O6"/>
  </mergeCells>
  <pageMargins left="0.7" right="0.7" top="0.75" bottom="0.75" header="0.3" footer="0.3"/>
  <pageSetup paperSize="9" scale="8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pageSetUpPr fitToPage="1"/>
  </sheetPr>
  <dimension ref="A1:BO247"/>
  <sheetViews>
    <sheetView showGridLines="0" topLeftCell="A118" zoomScale="85" zoomScaleNormal="85" zoomScaleSheetLayoutView="85" workbookViewId="0">
      <selection activeCell="H138" sqref="H138"/>
    </sheetView>
  </sheetViews>
  <sheetFormatPr defaultColWidth="9.109375" defaultRowHeight="14.4" x14ac:dyDescent="0.3"/>
  <cols>
    <col min="2" max="2" width="25" customWidth="1"/>
    <col min="5" max="5" width="11.109375" customWidth="1"/>
    <col min="6" max="6" width="12.33203125" customWidth="1"/>
    <col min="7" max="7" width="22.109375" customWidth="1"/>
    <col min="8" max="8" width="17.88671875" customWidth="1"/>
    <col min="9" max="9" width="24.5546875" customWidth="1"/>
    <col min="10" max="10" width="35.33203125" customWidth="1"/>
  </cols>
  <sheetData>
    <row r="1" spans="1:10" ht="21" x14ac:dyDescent="0.4">
      <c r="A1" s="19" t="s">
        <v>44</v>
      </c>
      <c r="B1" s="19"/>
      <c r="C1" s="19"/>
      <c r="D1" s="19"/>
      <c r="E1" s="19"/>
      <c r="F1" s="19"/>
      <c r="G1" s="19"/>
      <c r="H1" s="19"/>
      <c r="I1" s="212" t="s">
        <v>13</v>
      </c>
      <c r="J1" s="212"/>
    </row>
    <row r="4" spans="1:10" ht="15" customHeight="1" x14ac:dyDescent="0.3">
      <c r="A4" s="213" t="s">
        <v>45</v>
      </c>
      <c r="B4" s="213"/>
      <c r="C4" s="213"/>
      <c r="D4" s="213"/>
      <c r="E4" s="213"/>
      <c r="F4" s="213"/>
      <c r="G4" s="213"/>
      <c r="H4" s="213"/>
      <c r="I4" s="213"/>
      <c r="J4" s="213"/>
    </row>
    <row r="5" spans="1:10" x14ac:dyDescent="0.3">
      <c r="A5" s="213"/>
      <c r="B5" s="213"/>
      <c r="C5" s="213"/>
      <c r="D5" s="213"/>
      <c r="E5" s="213"/>
      <c r="F5" s="213"/>
      <c r="G5" s="213"/>
      <c r="H5" s="213"/>
      <c r="I5" s="213"/>
      <c r="J5" s="213"/>
    </row>
    <row r="6" spans="1:10" x14ac:dyDescent="0.3">
      <c r="A6" s="213"/>
      <c r="B6" s="213"/>
      <c r="C6" s="213"/>
      <c r="D6" s="213"/>
      <c r="E6" s="213"/>
      <c r="F6" s="213"/>
      <c r="G6" s="213"/>
      <c r="H6" s="213"/>
      <c r="I6" s="213"/>
      <c r="J6" s="213"/>
    </row>
    <row r="8" spans="1:10" ht="19.5" customHeight="1" x14ac:dyDescent="0.3">
      <c r="A8" s="220" t="s">
        <v>23</v>
      </c>
      <c r="B8" s="221"/>
      <c r="C8" s="221"/>
      <c r="D8" s="221"/>
      <c r="E8" s="221"/>
      <c r="F8" s="221"/>
      <c r="G8" s="221"/>
      <c r="H8" s="221"/>
      <c r="I8" s="221"/>
      <c r="J8" s="221"/>
    </row>
    <row r="9" spans="1:10" ht="19.5" customHeight="1" x14ac:dyDescent="0.3">
      <c r="A9" s="214" t="s">
        <v>12</v>
      </c>
      <c r="B9" s="215"/>
      <c r="C9" s="216" t="str">
        <f>IF(Totaalblad!D6=0," ",Totaalblad!D6)</f>
        <v xml:space="preserve"> </v>
      </c>
      <c r="D9" s="217"/>
      <c r="E9" s="217"/>
      <c r="F9" s="217"/>
      <c r="G9" s="217"/>
      <c r="H9" s="217"/>
      <c r="I9" s="217"/>
      <c r="J9" s="217"/>
    </row>
    <row r="10" spans="1:10" ht="19.5" customHeight="1" x14ac:dyDescent="0.3">
      <c r="A10" s="214" t="s">
        <v>10</v>
      </c>
      <c r="B10" s="215"/>
      <c r="C10" s="216" t="str">
        <f>IF(Totaalblad!D7=0," ",Totaalblad!D7)</f>
        <v xml:space="preserve"> </v>
      </c>
      <c r="D10" s="217"/>
      <c r="E10" s="217"/>
      <c r="F10" s="217"/>
      <c r="G10" s="217"/>
      <c r="H10" s="217"/>
      <c r="I10" s="217"/>
      <c r="J10" s="217"/>
    </row>
    <row r="11" spans="1:10" ht="19.5" customHeight="1" x14ac:dyDescent="0.3">
      <c r="A11" s="214" t="s">
        <v>9</v>
      </c>
      <c r="B11" s="215"/>
      <c r="C11" s="216" t="str">
        <f>IF(Totaalblad!D8=0," ",Totaalblad!D8)</f>
        <v xml:space="preserve"> </v>
      </c>
      <c r="D11" s="217"/>
      <c r="E11" s="217"/>
      <c r="F11" s="217"/>
      <c r="G11" s="217"/>
      <c r="H11" s="217"/>
      <c r="I11" s="217"/>
      <c r="J11" s="217"/>
    </row>
    <row r="12" spans="1:10" ht="19.5" customHeight="1" x14ac:dyDescent="0.3">
      <c r="A12" s="218" t="s">
        <v>24</v>
      </c>
      <c r="B12" s="219"/>
      <c r="C12" s="216" t="str">
        <f>IF(Totaalblad!D9=0," ",Totaalblad!D9)</f>
        <v xml:space="preserve"> </v>
      </c>
      <c r="D12" s="217"/>
      <c r="E12" s="217"/>
      <c r="F12" s="217"/>
      <c r="G12" s="217"/>
      <c r="H12" s="217"/>
      <c r="I12" s="217"/>
      <c r="J12" s="217"/>
    </row>
    <row r="13" spans="1:10" ht="19.5" customHeight="1" x14ac:dyDescent="0.3">
      <c r="A13" s="214" t="s">
        <v>8</v>
      </c>
      <c r="B13" s="215"/>
      <c r="C13" s="216" t="str">
        <f>IF(Totaalblad!D10=0," ",Totaalblad!D10)</f>
        <v xml:space="preserve"> </v>
      </c>
      <c r="D13" s="217"/>
      <c r="E13" s="217"/>
      <c r="F13" s="217"/>
      <c r="G13" s="217"/>
      <c r="H13" s="217"/>
      <c r="I13" s="217"/>
      <c r="J13" s="217"/>
    </row>
    <row r="14" spans="1:10" ht="19.5" customHeight="1" x14ac:dyDescent="0.3">
      <c r="A14" s="214" t="s">
        <v>7</v>
      </c>
      <c r="B14" s="215"/>
      <c r="C14" s="216" t="str">
        <f>IF(Totaalblad!D11=0," ",Totaalblad!D11)</f>
        <v xml:space="preserve"> </v>
      </c>
      <c r="D14" s="217"/>
      <c r="E14" s="217"/>
      <c r="F14" s="217"/>
      <c r="G14" s="217"/>
      <c r="H14" s="217"/>
      <c r="I14" s="217"/>
      <c r="J14" s="217"/>
    </row>
    <row r="15" spans="1:10" x14ac:dyDescent="0.3">
      <c r="C15" s="11"/>
      <c r="D15" s="11"/>
      <c r="E15" s="11"/>
      <c r="F15" s="11"/>
      <c r="G15" s="11"/>
      <c r="H15" s="11"/>
      <c r="I15" s="11"/>
      <c r="J15" s="11"/>
    </row>
    <row r="16" spans="1:10" s="2" customFormat="1" ht="24" customHeight="1" x14ac:dyDescent="0.3">
      <c r="A16" s="25"/>
      <c r="B16" s="25"/>
      <c r="C16" s="25"/>
      <c r="D16" s="25"/>
      <c r="E16" s="25"/>
      <c r="F16" s="25"/>
      <c r="G16" s="25"/>
      <c r="H16" s="25"/>
      <c r="I16" s="25"/>
      <c r="J16" s="26"/>
    </row>
    <row r="17" spans="1:67" s="13" customFormat="1" ht="33" customHeight="1" x14ac:dyDescent="0.3">
      <c r="A17" s="222" t="s">
        <v>155</v>
      </c>
      <c r="B17" s="222"/>
      <c r="C17" s="222"/>
      <c r="D17" s="222"/>
      <c r="E17" s="222"/>
      <c r="F17" s="222"/>
      <c r="G17" s="222"/>
      <c r="H17" s="222"/>
      <c r="I17" s="222"/>
      <c r="J17" s="22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row>
    <row r="18" spans="1:67" s="13" customFormat="1" ht="14.25" customHeight="1" x14ac:dyDescent="0.3">
      <c r="A18" s="2"/>
      <c r="B18" s="20"/>
      <c r="C18" s="20"/>
      <c r="D18" s="20"/>
      <c r="E18" s="20"/>
      <c r="F18" s="20"/>
      <c r="G18" s="20"/>
      <c r="H18" s="20"/>
      <c r="I18" s="20"/>
      <c r="J18" s="21"/>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row>
    <row r="19" spans="1:67" s="14" customFormat="1" ht="25.5" customHeight="1" x14ac:dyDescent="0.3">
      <c r="A19" s="22"/>
      <c r="B19" s="22"/>
      <c r="C19" s="22"/>
      <c r="D19" s="22"/>
      <c r="E19" s="22"/>
      <c r="F19" s="22"/>
      <c r="G19" s="22"/>
      <c r="H19" s="22"/>
      <c r="I19" s="22"/>
      <c r="J19" s="23"/>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row>
    <row r="20" spans="1:67" s="14" customFormat="1" ht="20.25" customHeight="1" x14ac:dyDescent="0.3">
      <c r="A20" s="15"/>
      <c r="B20" s="223" t="s">
        <v>51</v>
      </c>
      <c r="C20" s="223"/>
      <c r="D20" s="223"/>
      <c r="E20" s="223"/>
      <c r="F20" s="16" t="s">
        <v>0</v>
      </c>
      <c r="G20" s="16" t="s">
        <v>6</v>
      </c>
      <c r="H20" s="17" t="s">
        <v>5</v>
      </c>
      <c r="I20" s="24" t="s">
        <v>4</v>
      </c>
      <c r="J20" s="18" t="s">
        <v>156</v>
      </c>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row>
    <row r="21" spans="1:67" ht="20.25" customHeight="1" x14ac:dyDescent="0.3">
      <c r="A21" s="68"/>
      <c r="B21" s="158" t="s">
        <v>52</v>
      </c>
      <c r="C21" s="158"/>
      <c r="D21" s="158"/>
      <c r="E21" s="158"/>
      <c r="F21" s="60" t="s">
        <v>53</v>
      </c>
      <c r="G21" s="61" t="s">
        <v>37</v>
      </c>
      <c r="H21" s="62"/>
      <c r="I21" s="64">
        <v>209.79</v>
      </c>
      <c r="J21" s="69">
        <f>+H21*I21</f>
        <v>0</v>
      </c>
    </row>
    <row r="22" spans="1:67" ht="20.25" customHeight="1" x14ac:dyDescent="0.3">
      <c r="A22" s="68"/>
      <c r="B22" s="157" t="s">
        <v>3</v>
      </c>
      <c r="C22" s="157"/>
      <c r="D22" s="157"/>
      <c r="E22" s="157"/>
      <c r="F22" s="70"/>
      <c r="G22" s="71"/>
      <c r="H22" s="72"/>
      <c r="I22" s="73"/>
      <c r="J22" s="74">
        <f>SUM(J21:J21)</f>
        <v>0</v>
      </c>
    </row>
    <row r="23" spans="1:67" x14ac:dyDescent="0.3">
      <c r="A23" s="75"/>
      <c r="B23" s="76"/>
      <c r="C23" s="77"/>
      <c r="D23" s="77"/>
      <c r="E23" s="77"/>
      <c r="F23" s="77"/>
      <c r="G23" s="78"/>
      <c r="H23" s="77"/>
      <c r="I23" s="79"/>
      <c r="J23" s="77"/>
    </row>
    <row r="24" spans="1:67" s="14" customFormat="1" ht="20.25" customHeight="1" x14ac:dyDescent="0.3">
      <c r="A24" s="80"/>
      <c r="B24" s="171" t="s">
        <v>30</v>
      </c>
      <c r="C24" s="171"/>
      <c r="D24" s="171"/>
      <c r="E24" s="171"/>
      <c r="F24" s="66" t="s">
        <v>0</v>
      </c>
      <c r="G24" s="66" t="s">
        <v>6</v>
      </c>
      <c r="H24" s="66" t="s">
        <v>5</v>
      </c>
      <c r="I24" s="81" t="s">
        <v>4</v>
      </c>
      <c r="J24" s="81" t="s">
        <v>156</v>
      </c>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row>
    <row r="25" spans="1:67" s="14" customFormat="1" ht="20.25" customHeight="1" x14ac:dyDescent="0.3">
      <c r="A25" s="80"/>
      <c r="B25" s="210" t="s">
        <v>61</v>
      </c>
      <c r="C25" s="210"/>
      <c r="D25" s="210"/>
      <c r="E25" s="210"/>
      <c r="F25" s="82"/>
      <c r="G25" s="82"/>
      <c r="H25" s="82"/>
      <c r="I25" s="67"/>
      <c r="J25" s="67"/>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row>
    <row r="26" spans="1:67" s="14" customFormat="1" ht="20.25" customHeight="1" x14ac:dyDescent="0.3">
      <c r="A26" s="68"/>
      <c r="B26" s="158" t="s">
        <v>54</v>
      </c>
      <c r="C26" s="158"/>
      <c r="D26" s="158"/>
      <c r="E26" s="158"/>
      <c r="F26" s="60" t="s">
        <v>31</v>
      </c>
      <c r="G26" s="61" t="s">
        <v>37</v>
      </c>
      <c r="H26" s="62"/>
      <c r="I26" s="63">
        <v>232.53</v>
      </c>
      <c r="J26" s="69">
        <f>+H26*I26</f>
        <v>0</v>
      </c>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row>
    <row r="27" spans="1:67" s="14" customFormat="1" ht="20.25" customHeight="1" x14ac:dyDescent="0.3">
      <c r="A27" s="68"/>
      <c r="B27" s="158" t="s">
        <v>54</v>
      </c>
      <c r="C27" s="158"/>
      <c r="D27" s="158"/>
      <c r="E27" s="158"/>
      <c r="F27" s="60" t="s">
        <v>32</v>
      </c>
      <c r="G27" s="61" t="s">
        <v>55</v>
      </c>
      <c r="H27" s="62"/>
      <c r="I27" s="64">
        <v>55.65</v>
      </c>
      <c r="J27" s="69">
        <f>+H27*I27</f>
        <v>0</v>
      </c>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row>
    <row r="28" spans="1:67" s="14" customFormat="1" ht="20.25" customHeight="1" x14ac:dyDescent="0.3">
      <c r="A28" s="68"/>
      <c r="B28" s="158" t="s">
        <v>56</v>
      </c>
      <c r="C28" s="158"/>
      <c r="D28" s="158"/>
      <c r="E28" s="158"/>
      <c r="F28" s="60" t="s">
        <v>33</v>
      </c>
      <c r="G28" s="61" t="s">
        <v>37</v>
      </c>
      <c r="H28" s="62"/>
      <c r="I28" s="64">
        <v>330.79</v>
      </c>
      <c r="J28" s="69">
        <f>+H28*I28</f>
        <v>0</v>
      </c>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row>
    <row r="29" spans="1:67" s="14" customFormat="1" ht="20.25" customHeight="1" x14ac:dyDescent="0.3">
      <c r="A29" s="68"/>
      <c r="B29" s="158" t="s">
        <v>56</v>
      </c>
      <c r="C29" s="158"/>
      <c r="D29" s="158"/>
      <c r="E29" s="158"/>
      <c r="F29" s="60" t="s">
        <v>34</v>
      </c>
      <c r="G29" s="61" t="s">
        <v>55</v>
      </c>
      <c r="H29" s="62"/>
      <c r="I29" s="64">
        <v>83.84</v>
      </c>
      <c r="J29" s="69">
        <f>+H29*I29</f>
        <v>0</v>
      </c>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row>
    <row r="30" spans="1:67" s="14" customFormat="1" ht="20.25" customHeight="1" x14ac:dyDescent="0.3">
      <c r="A30" s="80"/>
      <c r="B30" s="175" t="s">
        <v>57</v>
      </c>
      <c r="C30" s="175"/>
      <c r="D30" s="175"/>
      <c r="E30" s="175"/>
      <c r="F30" s="65"/>
      <c r="G30" s="65"/>
      <c r="H30" s="66"/>
      <c r="I30" s="67"/>
      <c r="J30" s="83"/>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row>
    <row r="31" spans="1:67" s="14" customFormat="1" ht="20.25" customHeight="1" x14ac:dyDescent="0.3">
      <c r="A31" s="68"/>
      <c r="B31" s="158" t="s">
        <v>54</v>
      </c>
      <c r="C31" s="158"/>
      <c r="D31" s="158"/>
      <c r="E31" s="158"/>
      <c r="F31" s="60" t="s">
        <v>31</v>
      </c>
      <c r="G31" s="61" t="s">
        <v>37</v>
      </c>
      <c r="H31" s="62"/>
      <c r="I31" s="63">
        <v>208.26</v>
      </c>
      <c r="J31" s="69">
        <f>+H31*I31</f>
        <v>0</v>
      </c>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row>
    <row r="32" spans="1:67" s="14" customFormat="1" ht="20.25" customHeight="1" x14ac:dyDescent="0.3">
      <c r="A32" s="68"/>
      <c r="B32" s="158" t="s">
        <v>54</v>
      </c>
      <c r="C32" s="158"/>
      <c r="D32" s="158"/>
      <c r="E32" s="158"/>
      <c r="F32" s="60" t="s">
        <v>32</v>
      </c>
      <c r="G32" s="61" t="s">
        <v>55</v>
      </c>
      <c r="H32" s="62"/>
      <c r="I32" s="64">
        <v>48.7</v>
      </c>
      <c r="J32" s="69">
        <f>+H32*I32</f>
        <v>0</v>
      </c>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row>
    <row r="33" spans="1:67" s="14" customFormat="1" ht="20.25" customHeight="1" x14ac:dyDescent="0.3">
      <c r="A33" s="68"/>
      <c r="B33" s="158" t="s">
        <v>56</v>
      </c>
      <c r="C33" s="158"/>
      <c r="D33" s="158"/>
      <c r="E33" s="158"/>
      <c r="F33" s="60" t="s">
        <v>33</v>
      </c>
      <c r="G33" s="61" t="s">
        <v>37</v>
      </c>
      <c r="H33" s="62"/>
      <c r="I33" s="64">
        <v>291.97000000000003</v>
      </c>
      <c r="J33" s="69">
        <f>+H33*I33</f>
        <v>0</v>
      </c>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row>
    <row r="34" spans="1:67" ht="20.25" customHeight="1" x14ac:dyDescent="0.3">
      <c r="A34" s="68"/>
      <c r="B34" s="158" t="s">
        <v>56</v>
      </c>
      <c r="C34" s="158"/>
      <c r="D34" s="158"/>
      <c r="E34" s="158"/>
      <c r="F34" s="60" t="s">
        <v>34</v>
      </c>
      <c r="G34" s="61" t="s">
        <v>55</v>
      </c>
      <c r="H34" s="62"/>
      <c r="I34" s="64">
        <v>72.7</v>
      </c>
      <c r="J34" s="69">
        <f>+H34*I34</f>
        <v>0</v>
      </c>
    </row>
    <row r="35" spans="1:67" ht="20.25" customHeight="1" x14ac:dyDescent="0.3">
      <c r="A35" s="68"/>
      <c r="B35" s="157" t="s">
        <v>3</v>
      </c>
      <c r="C35" s="157"/>
      <c r="D35" s="157"/>
      <c r="E35" s="157"/>
      <c r="F35" s="70"/>
      <c r="G35" s="71"/>
      <c r="H35" s="84"/>
      <c r="I35" s="73"/>
      <c r="J35" s="74">
        <f>SUM(J26:J34)</f>
        <v>0</v>
      </c>
    </row>
    <row r="36" spans="1:67" x14ac:dyDescent="0.3">
      <c r="A36" s="77"/>
      <c r="B36" s="77"/>
      <c r="C36" s="77"/>
      <c r="D36" s="77"/>
      <c r="E36" s="77"/>
      <c r="F36" s="77"/>
      <c r="G36" s="77"/>
      <c r="H36" s="77"/>
      <c r="I36" s="77"/>
      <c r="J36" s="77"/>
    </row>
    <row r="37" spans="1:67" s="14" customFormat="1" ht="20.25" customHeight="1" x14ac:dyDescent="0.3">
      <c r="A37" s="80"/>
      <c r="B37" s="171" t="s">
        <v>35</v>
      </c>
      <c r="C37" s="171"/>
      <c r="D37" s="171"/>
      <c r="E37" s="171"/>
      <c r="F37" s="66" t="s">
        <v>0</v>
      </c>
      <c r="G37" s="66" t="s">
        <v>6</v>
      </c>
      <c r="H37" s="66" t="s">
        <v>5</v>
      </c>
      <c r="I37" s="81" t="s">
        <v>4</v>
      </c>
      <c r="J37" s="81" t="s">
        <v>156</v>
      </c>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row>
    <row r="38" spans="1:67" s="14" customFormat="1" ht="20.25" customHeight="1" x14ac:dyDescent="0.3">
      <c r="A38" s="68"/>
      <c r="B38" s="158" t="s">
        <v>35</v>
      </c>
      <c r="C38" s="158"/>
      <c r="D38" s="158"/>
      <c r="E38" s="158"/>
      <c r="F38" s="60" t="s">
        <v>36</v>
      </c>
      <c r="G38" s="61" t="s">
        <v>37</v>
      </c>
      <c r="H38" s="62"/>
      <c r="I38" s="63">
        <v>54.31</v>
      </c>
      <c r="J38" s="69">
        <f>+H38*I38</f>
        <v>0</v>
      </c>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row>
    <row r="39" spans="1:67" ht="20.25" customHeight="1" x14ac:dyDescent="0.3">
      <c r="A39" s="68"/>
      <c r="B39" s="157" t="s">
        <v>3</v>
      </c>
      <c r="C39" s="157"/>
      <c r="D39" s="157"/>
      <c r="E39" s="157"/>
      <c r="F39" s="70"/>
      <c r="G39" s="71"/>
      <c r="H39" s="72"/>
      <c r="I39" s="73"/>
      <c r="J39" s="74">
        <f>SUM(J38:J38)</f>
        <v>0</v>
      </c>
    </row>
    <row r="40" spans="1:67" x14ac:dyDescent="0.3">
      <c r="A40" s="77"/>
      <c r="B40" s="77"/>
      <c r="C40" s="77"/>
      <c r="D40" s="77"/>
      <c r="E40" s="77"/>
      <c r="F40" s="77"/>
      <c r="G40" s="77"/>
      <c r="H40" s="77"/>
      <c r="I40" s="77"/>
      <c r="J40" s="77"/>
    </row>
    <row r="41" spans="1:67" s="14" customFormat="1" ht="20.25" customHeight="1" x14ac:dyDescent="0.3">
      <c r="A41" s="80"/>
      <c r="B41" s="171" t="s">
        <v>58</v>
      </c>
      <c r="C41" s="171"/>
      <c r="D41" s="171"/>
      <c r="E41" s="171"/>
      <c r="F41" s="66" t="s">
        <v>0</v>
      </c>
      <c r="G41" s="66" t="s">
        <v>6</v>
      </c>
      <c r="H41" s="66" t="s">
        <v>5</v>
      </c>
      <c r="I41" s="81" t="s">
        <v>4</v>
      </c>
      <c r="J41" s="81" t="s">
        <v>156</v>
      </c>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row>
    <row r="42" spans="1:67" s="14" customFormat="1" ht="20.25" customHeight="1" x14ac:dyDescent="0.3">
      <c r="A42" s="80"/>
      <c r="B42" s="210" t="s">
        <v>61</v>
      </c>
      <c r="C42" s="210"/>
      <c r="D42" s="210"/>
      <c r="E42" s="210"/>
      <c r="F42" s="82"/>
      <c r="G42" s="82"/>
      <c r="H42" s="82"/>
      <c r="I42" s="67"/>
      <c r="J42" s="67"/>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row>
    <row r="43" spans="1:67" s="14" customFormat="1" ht="20.25" customHeight="1" x14ac:dyDescent="0.3">
      <c r="A43" s="68"/>
      <c r="B43" s="158" t="s">
        <v>58</v>
      </c>
      <c r="C43" s="158"/>
      <c r="D43" s="158"/>
      <c r="E43" s="158"/>
      <c r="F43" s="60" t="s">
        <v>59</v>
      </c>
      <c r="G43" s="61" t="s">
        <v>37</v>
      </c>
      <c r="H43" s="62"/>
      <c r="I43" s="63">
        <v>115.42</v>
      </c>
      <c r="J43" s="69">
        <f>+H43*I43</f>
        <v>0</v>
      </c>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row>
    <row r="44" spans="1:67" s="14" customFormat="1" ht="20.25" customHeight="1" x14ac:dyDescent="0.3">
      <c r="A44" s="80"/>
      <c r="B44" s="175" t="s">
        <v>57</v>
      </c>
      <c r="C44" s="175"/>
      <c r="D44" s="175"/>
      <c r="E44" s="175"/>
      <c r="F44" s="65"/>
      <c r="G44" s="65"/>
      <c r="H44" s="66"/>
      <c r="I44" s="67"/>
      <c r="J44" s="83"/>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row>
    <row r="45" spans="1:67" s="14" customFormat="1" ht="20.25" customHeight="1" x14ac:dyDescent="0.3">
      <c r="A45" s="68"/>
      <c r="B45" s="158" t="s">
        <v>58</v>
      </c>
      <c r="C45" s="158"/>
      <c r="D45" s="158"/>
      <c r="E45" s="158"/>
      <c r="F45" s="60" t="s">
        <v>59</v>
      </c>
      <c r="G45" s="61" t="s">
        <v>37</v>
      </c>
      <c r="H45" s="62"/>
      <c r="I45" s="63">
        <v>105.15</v>
      </c>
      <c r="J45" s="69">
        <f>+H45*I45</f>
        <v>0</v>
      </c>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row>
    <row r="46" spans="1:67" ht="20.25" customHeight="1" x14ac:dyDescent="0.3">
      <c r="A46" s="68"/>
      <c r="B46" s="157" t="s">
        <v>3</v>
      </c>
      <c r="C46" s="157"/>
      <c r="D46" s="157"/>
      <c r="E46" s="157"/>
      <c r="F46" s="70"/>
      <c r="G46" s="71"/>
      <c r="H46" s="84"/>
      <c r="I46" s="73"/>
      <c r="J46" s="74">
        <f>SUM(J43:J45)</f>
        <v>0</v>
      </c>
    </row>
    <row r="47" spans="1:67" x14ac:dyDescent="0.3">
      <c r="A47" s="77"/>
      <c r="B47" s="77"/>
      <c r="C47" s="77"/>
      <c r="D47" s="77"/>
      <c r="E47" s="77"/>
      <c r="F47" s="77"/>
      <c r="G47" s="77"/>
      <c r="H47" s="77"/>
      <c r="I47" s="77"/>
      <c r="J47" s="77"/>
    </row>
    <row r="48" spans="1:67" s="14" customFormat="1" ht="20.25" customHeight="1" x14ac:dyDescent="0.3">
      <c r="A48" s="80"/>
      <c r="B48" s="171" t="s">
        <v>60</v>
      </c>
      <c r="C48" s="171"/>
      <c r="D48" s="171"/>
      <c r="E48" s="171"/>
      <c r="F48" s="66" t="s">
        <v>0</v>
      </c>
      <c r="G48" s="66" t="s">
        <v>6</v>
      </c>
      <c r="H48" s="66" t="s">
        <v>5</v>
      </c>
      <c r="I48" s="81" t="s">
        <v>4</v>
      </c>
      <c r="J48" s="81" t="s">
        <v>156</v>
      </c>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row>
    <row r="49" spans="1:67" s="14" customFormat="1" ht="20.25" customHeight="1" x14ac:dyDescent="0.3">
      <c r="A49" s="68"/>
      <c r="B49" s="158" t="s">
        <v>60</v>
      </c>
      <c r="C49" s="158"/>
      <c r="D49" s="158"/>
      <c r="E49" s="158"/>
      <c r="F49" s="60" t="s">
        <v>62</v>
      </c>
      <c r="G49" s="61" t="s">
        <v>37</v>
      </c>
      <c r="H49" s="62"/>
      <c r="I49" s="63">
        <v>152.18</v>
      </c>
      <c r="J49" s="69">
        <f>+H49*I49</f>
        <v>0</v>
      </c>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row>
    <row r="50" spans="1:67" ht="20.25" customHeight="1" x14ac:dyDescent="0.3">
      <c r="A50" s="68"/>
      <c r="B50" s="157" t="s">
        <v>3</v>
      </c>
      <c r="C50" s="157"/>
      <c r="D50" s="157"/>
      <c r="E50" s="157"/>
      <c r="F50" s="70"/>
      <c r="G50" s="71"/>
      <c r="H50" s="84"/>
      <c r="I50" s="73"/>
      <c r="J50" s="74">
        <f>SUM(J49:J49)</f>
        <v>0</v>
      </c>
    </row>
    <row r="51" spans="1:67" x14ac:dyDescent="0.3">
      <c r="A51" s="77"/>
      <c r="B51" s="77"/>
      <c r="C51" s="77"/>
      <c r="D51" s="77"/>
      <c r="E51" s="77"/>
      <c r="F51" s="77"/>
      <c r="G51" s="77"/>
      <c r="H51" s="77"/>
      <c r="I51" s="77"/>
      <c r="J51" s="77"/>
    </row>
    <row r="52" spans="1:67" s="14" customFormat="1" ht="32.25" customHeight="1" x14ac:dyDescent="0.3">
      <c r="A52" s="80"/>
      <c r="B52" s="211" t="s">
        <v>63</v>
      </c>
      <c r="C52" s="211"/>
      <c r="D52" s="211"/>
      <c r="E52" s="211"/>
      <c r="F52" s="66" t="s">
        <v>0</v>
      </c>
      <c r="G52" s="66" t="s">
        <v>6</v>
      </c>
      <c r="H52" s="66" t="s">
        <v>5</v>
      </c>
      <c r="I52" s="81" t="s">
        <v>4</v>
      </c>
      <c r="J52" s="81" t="s">
        <v>156</v>
      </c>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row>
    <row r="53" spans="1:67" s="14" customFormat="1" ht="20.25" customHeight="1" x14ac:dyDescent="0.3">
      <c r="A53" s="68"/>
      <c r="B53" s="158" t="s">
        <v>64</v>
      </c>
      <c r="C53" s="158"/>
      <c r="D53" s="158"/>
      <c r="E53" s="158"/>
      <c r="F53" s="60" t="s">
        <v>65</v>
      </c>
      <c r="G53" s="61" t="s">
        <v>55</v>
      </c>
      <c r="H53" s="62"/>
      <c r="I53" s="64">
        <v>96.63</v>
      </c>
      <c r="J53" s="69">
        <f>+H53*I53</f>
        <v>0</v>
      </c>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row>
    <row r="54" spans="1:67" s="14" customFormat="1" ht="20.25" customHeight="1" x14ac:dyDescent="0.3">
      <c r="A54" s="68"/>
      <c r="B54" s="158" t="s">
        <v>66</v>
      </c>
      <c r="C54" s="158"/>
      <c r="D54" s="158"/>
      <c r="E54" s="158"/>
      <c r="F54" s="60" t="s">
        <v>67</v>
      </c>
      <c r="G54" s="61" t="s">
        <v>55</v>
      </c>
      <c r="H54" s="62"/>
      <c r="I54" s="64">
        <v>96.63</v>
      </c>
      <c r="J54" s="69">
        <f>+H54*I54</f>
        <v>0</v>
      </c>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row>
    <row r="55" spans="1:67" ht="20.25" customHeight="1" x14ac:dyDescent="0.3">
      <c r="A55" s="68"/>
      <c r="B55" s="157" t="s">
        <v>3</v>
      </c>
      <c r="C55" s="157"/>
      <c r="D55" s="157"/>
      <c r="E55" s="157"/>
      <c r="F55" s="70"/>
      <c r="G55" s="71"/>
      <c r="H55" s="84"/>
      <c r="I55" s="73"/>
      <c r="J55" s="74">
        <f>SUM(J53:J54)</f>
        <v>0</v>
      </c>
    </row>
    <row r="56" spans="1:67" x14ac:dyDescent="0.3">
      <c r="A56" s="77"/>
      <c r="B56" s="77"/>
      <c r="C56" s="77"/>
      <c r="D56" s="77"/>
      <c r="E56" s="77"/>
      <c r="F56" s="77"/>
      <c r="G56" s="77"/>
      <c r="H56" s="77"/>
      <c r="I56" s="77"/>
      <c r="J56" s="77"/>
    </row>
    <row r="57" spans="1:67" s="14" customFormat="1" ht="32.25" customHeight="1" x14ac:dyDescent="0.3">
      <c r="A57" s="80"/>
      <c r="B57" s="171" t="s">
        <v>68</v>
      </c>
      <c r="C57" s="171"/>
      <c r="D57" s="171"/>
      <c r="E57" s="171"/>
      <c r="F57" s="66" t="s">
        <v>0</v>
      </c>
      <c r="G57" s="66" t="s">
        <v>140</v>
      </c>
      <c r="H57" s="66" t="s">
        <v>141</v>
      </c>
      <c r="I57" s="85" t="s">
        <v>142</v>
      </c>
      <c r="J57" s="81" t="s">
        <v>157</v>
      </c>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row>
    <row r="58" spans="1:67" s="14" customFormat="1" ht="20.25" customHeight="1" x14ac:dyDescent="0.3">
      <c r="A58" s="68"/>
      <c r="B58" s="158" t="s">
        <v>167</v>
      </c>
      <c r="C58" s="158"/>
      <c r="D58" s="158"/>
      <c r="E58" s="158"/>
      <c r="F58" s="60" t="s">
        <v>70</v>
      </c>
      <c r="G58" s="63">
        <v>4221.6000000000004</v>
      </c>
      <c r="H58" s="63">
        <v>422.16</v>
      </c>
      <c r="I58" s="86"/>
      <c r="J58" s="69">
        <f>+H58*I58</f>
        <v>0</v>
      </c>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row>
    <row r="59" spans="1:67" s="14" customFormat="1" ht="20.25" customHeight="1" x14ac:dyDescent="0.3">
      <c r="A59" s="68"/>
      <c r="B59" s="158" t="s">
        <v>168</v>
      </c>
      <c r="C59" s="158"/>
      <c r="D59" s="158"/>
      <c r="E59" s="158"/>
      <c r="F59" s="60" t="s">
        <v>70</v>
      </c>
      <c r="G59" s="63">
        <v>4421.7</v>
      </c>
      <c r="H59" s="63">
        <v>442.17</v>
      </c>
      <c r="I59" s="86"/>
      <c r="J59" s="69">
        <f t="shared" ref="J59:J64" si="0">+H59*I59</f>
        <v>0</v>
      </c>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row>
    <row r="60" spans="1:67" s="14" customFormat="1" ht="20.25" customHeight="1" x14ac:dyDescent="0.3">
      <c r="A60" s="68"/>
      <c r="B60" s="158" t="s">
        <v>169</v>
      </c>
      <c r="C60" s="158"/>
      <c r="D60" s="158"/>
      <c r="E60" s="158"/>
      <c r="F60" s="60" t="s">
        <v>73</v>
      </c>
      <c r="G60" s="63">
        <v>8443.2000000000007</v>
      </c>
      <c r="H60" s="63">
        <v>844.32</v>
      </c>
      <c r="I60" s="86"/>
      <c r="J60" s="69">
        <f t="shared" si="0"/>
        <v>0</v>
      </c>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row>
    <row r="61" spans="1:67" s="14" customFormat="1" ht="20.25" customHeight="1" x14ac:dyDescent="0.3">
      <c r="A61" s="68"/>
      <c r="B61" s="158" t="s">
        <v>170</v>
      </c>
      <c r="C61" s="158"/>
      <c r="D61" s="158"/>
      <c r="E61" s="158"/>
      <c r="F61" s="60" t="s">
        <v>73</v>
      </c>
      <c r="G61" s="63">
        <v>8843.4</v>
      </c>
      <c r="H61" s="63">
        <v>884.34</v>
      </c>
      <c r="I61" s="86"/>
      <c r="J61" s="69">
        <f t="shared" si="0"/>
        <v>0</v>
      </c>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row>
    <row r="62" spans="1:67" s="14" customFormat="1" ht="20.25" customHeight="1" x14ac:dyDescent="0.3">
      <c r="A62" s="68"/>
      <c r="B62" s="158" t="s">
        <v>171</v>
      </c>
      <c r="C62" s="158"/>
      <c r="D62" s="158"/>
      <c r="E62" s="158"/>
      <c r="F62" s="60" t="s">
        <v>75</v>
      </c>
      <c r="G62" s="63">
        <v>16886.400000000001</v>
      </c>
      <c r="H62" s="63">
        <v>1688.64</v>
      </c>
      <c r="I62" s="86"/>
      <c r="J62" s="69">
        <f t="shared" si="0"/>
        <v>0</v>
      </c>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row>
    <row r="63" spans="1:67" s="14" customFormat="1" ht="20.25" customHeight="1" x14ac:dyDescent="0.3">
      <c r="A63" s="68"/>
      <c r="B63" s="158" t="s">
        <v>172</v>
      </c>
      <c r="C63" s="158"/>
      <c r="D63" s="158"/>
      <c r="E63" s="158"/>
      <c r="F63" s="87" t="s">
        <v>75</v>
      </c>
      <c r="G63" s="63">
        <v>17686.8</v>
      </c>
      <c r="H63" s="88">
        <v>1768.68</v>
      </c>
      <c r="I63" s="89"/>
      <c r="J63" s="69">
        <f t="shared" si="0"/>
        <v>0</v>
      </c>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row>
    <row r="64" spans="1:67" s="14" customFormat="1" ht="20.25" customHeight="1" x14ac:dyDescent="0.3">
      <c r="A64" s="68"/>
      <c r="B64" s="158" t="s">
        <v>173</v>
      </c>
      <c r="C64" s="158"/>
      <c r="D64" s="158"/>
      <c r="E64" s="158"/>
      <c r="F64" s="87" t="s">
        <v>174</v>
      </c>
      <c r="G64" s="63">
        <v>26530.400000000001</v>
      </c>
      <c r="H64" s="88">
        <v>2653.04</v>
      </c>
      <c r="I64" s="89"/>
      <c r="J64" s="69">
        <f t="shared" si="0"/>
        <v>0</v>
      </c>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row>
    <row r="65" spans="1:67" ht="20.25" customHeight="1" x14ac:dyDescent="0.3">
      <c r="A65" s="68"/>
      <c r="B65" s="157" t="s">
        <v>3</v>
      </c>
      <c r="C65" s="157"/>
      <c r="D65" s="157"/>
      <c r="E65" s="157"/>
      <c r="F65" s="70"/>
      <c r="G65" s="71"/>
      <c r="H65" s="72"/>
      <c r="I65" s="90"/>
      <c r="J65" s="74">
        <f>SUM(J58:J64)</f>
        <v>0</v>
      </c>
    </row>
    <row r="66" spans="1:67" x14ac:dyDescent="0.3">
      <c r="A66" s="77"/>
      <c r="B66" s="77"/>
      <c r="C66" s="77"/>
      <c r="D66" s="77"/>
      <c r="E66" s="77"/>
      <c r="F66" s="77"/>
      <c r="G66" s="77"/>
      <c r="H66" s="77"/>
      <c r="I66" s="77"/>
      <c r="J66" s="77"/>
    </row>
    <row r="67" spans="1:67" s="14" customFormat="1" ht="33" customHeight="1" x14ac:dyDescent="0.3">
      <c r="A67" s="80"/>
      <c r="B67" s="171" t="s">
        <v>76</v>
      </c>
      <c r="C67" s="171"/>
      <c r="D67" s="171"/>
      <c r="E67" s="171"/>
      <c r="F67" s="66" t="s">
        <v>0</v>
      </c>
      <c r="G67" s="66" t="s">
        <v>140</v>
      </c>
      <c r="H67" s="66" t="s">
        <v>141</v>
      </c>
      <c r="I67" s="85" t="s">
        <v>142</v>
      </c>
      <c r="J67" s="81" t="s">
        <v>157</v>
      </c>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row>
    <row r="68" spans="1:67" s="14" customFormat="1" ht="20.25" customHeight="1" x14ac:dyDescent="0.3">
      <c r="A68" s="80"/>
      <c r="B68" s="210" t="s">
        <v>61</v>
      </c>
      <c r="C68" s="210"/>
      <c r="D68" s="210"/>
      <c r="E68" s="210"/>
      <c r="F68" s="82"/>
      <c r="G68" s="82"/>
      <c r="H68" s="82"/>
      <c r="I68" s="67"/>
      <c r="J68" s="67"/>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row>
    <row r="69" spans="1:67" s="14" customFormat="1" ht="20.25" customHeight="1" x14ac:dyDescent="0.3">
      <c r="A69" s="68"/>
      <c r="B69" s="158" t="s">
        <v>158</v>
      </c>
      <c r="C69" s="158"/>
      <c r="D69" s="158"/>
      <c r="E69" s="158"/>
      <c r="F69" s="60" t="s">
        <v>77</v>
      </c>
      <c r="G69" s="63">
        <v>3581.4</v>
      </c>
      <c r="H69" s="91">
        <v>298.45</v>
      </c>
      <c r="I69" s="86"/>
      <c r="J69" s="69">
        <f>+H69*I69</f>
        <v>0</v>
      </c>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row>
    <row r="70" spans="1:67" s="14" customFormat="1" ht="20.25" customHeight="1" x14ac:dyDescent="0.3">
      <c r="A70" s="68"/>
      <c r="B70" s="158" t="s">
        <v>159</v>
      </c>
      <c r="C70" s="158"/>
      <c r="D70" s="158"/>
      <c r="E70" s="158"/>
      <c r="F70" s="60" t="s">
        <v>77</v>
      </c>
      <c r="G70" s="63">
        <v>3751.2</v>
      </c>
      <c r="H70" s="91">
        <v>312.60000000000002</v>
      </c>
      <c r="I70" s="86"/>
      <c r="J70" s="69">
        <f>+H70*I70</f>
        <v>0</v>
      </c>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row>
    <row r="71" spans="1:67" s="14" customFormat="1" ht="20.25" customHeight="1" x14ac:dyDescent="0.3">
      <c r="A71" s="68"/>
      <c r="B71" s="158" t="s">
        <v>160</v>
      </c>
      <c r="C71" s="158"/>
      <c r="D71" s="158"/>
      <c r="E71" s="158"/>
      <c r="F71" s="60" t="s">
        <v>80</v>
      </c>
      <c r="G71" s="64">
        <v>9521.76</v>
      </c>
      <c r="H71" s="91">
        <v>793.48</v>
      </c>
      <c r="I71" s="86"/>
      <c r="J71" s="69">
        <f t="shared" ref="J71:J75" si="1">+H71*I71</f>
        <v>0</v>
      </c>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row>
    <row r="72" spans="1:67" s="14" customFormat="1" ht="20.25" customHeight="1" x14ac:dyDescent="0.3">
      <c r="A72" s="68"/>
      <c r="B72" s="158" t="s">
        <v>161</v>
      </c>
      <c r="C72" s="158"/>
      <c r="D72" s="158"/>
      <c r="E72" s="158"/>
      <c r="F72" s="60" t="s">
        <v>80</v>
      </c>
      <c r="G72" s="64">
        <v>9973.08</v>
      </c>
      <c r="H72" s="91">
        <v>831.09</v>
      </c>
      <c r="I72" s="86"/>
      <c r="J72" s="69">
        <f t="shared" si="1"/>
        <v>0</v>
      </c>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row>
    <row r="73" spans="1:67" s="14" customFormat="1" ht="20.25" customHeight="1" x14ac:dyDescent="0.3">
      <c r="A73" s="68"/>
      <c r="B73" s="158" t="s">
        <v>165</v>
      </c>
      <c r="C73" s="158"/>
      <c r="D73" s="158"/>
      <c r="E73" s="158"/>
      <c r="F73" s="60" t="s">
        <v>82</v>
      </c>
      <c r="G73" s="64">
        <v>30875.4</v>
      </c>
      <c r="H73" s="91">
        <v>2572.9499999999998</v>
      </c>
      <c r="I73" s="86"/>
      <c r="J73" s="69">
        <f t="shared" si="1"/>
        <v>0</v>
      </c>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row>
    <row r="74" spans="1:67" s="14" customFormat="1" ht="20.25" customHeight="1" x14ac:dyDescent="0.3">
      <c r="A74" s="68"/>
      <c r="B74" s="158" t="s">
        <v>163</v>
      </c>
      <c r="C74" s="158"/>
      <c r="D74" s="158"/>
      <c r="E74" s="158"/>
      <c r="F74" s="60" t="s">
        <v>162</v>
      </c>
      <c r="G74" s="64">
        <v>7504.68</v>
      </c>
      <c r="H74" s="92">
        <v>625.39</v>
      </c>
      <c r="I74" s="93"/>
      <c r="J74" s="69">
        <f t="shared" si="1"/>
        <v>0</v>
      </c>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row>
    <row r="75" spans="1:67" s="14" customFormat="1" ht="20.25" customHeight="1" x14ac:dyDescent="0.3">
      <c r="A75" s="68"/>
      <c r="B75" s="94" t="s">
        <v>164</v>
      </c>
      <c r="C75" s="94"/>
      <c r="D75" s="94"/>
      <c r="E75" s="94"/>
      <c r="F75" s="60" t="s">
        <v>166</v>
      </c>
      <c r="G75" s="64">
        <v>20207.16</v>
      </c>
      <c r="H75" s="92">
        <v>1683.93</v>
      </c>
      <c r="I75" s="93"/>
      <c r="J75" s="69">
        <f t="shared" si="1"/>
        <v>0</v>
      </c>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row>
    <row r="76" spans="1:67" s="14" customFormat="1" ht="20.25" customHeight="1" x14ac:dyDescent="0.3">
      <c r="A76" s="80"/>
      <c r="B76" s="175" t="s">
        <v>57</v>
      </c>
      <c r="C76" s="175"/>
      <c r="D76" s="175"/>
      <c r="E76" s="175"/>
      <c r="F76" s="65"/>
      <c r="G76" s="65"/>
      <c r="H76" s="66"/>
      <c r="I76" s="67"/>
      <c r="J76" s="83"/>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row>
    <row r="77" spans="1:67" s="14" customFormat="1" ht="20.25" customHeight="1" x14ac:dyDescent="0.3">
      <c r="A77" s="68"/>
      <c r="B77" s="158" t="s">
        <v>158</v>
      </c>
      <c r="C77" s="158"/>
      <c r="D77" s="158"/>
      <c r="E77" s="158"/>
      <c r="F77" s="60" t="s">
        <v>77</v>
      </c>
      <c r="G77" s="63">
        <v>3115.08</v>
      </c>
      <c r="H77" s="91">
        <v>259.58999999999997</v>
      </c>
      <c r="I77" s="86"/>
      <c r="J77" s="69">
        <f>+H77*I77</f>
        <v>0</v>
      </c>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row>
    <row r="78" spans="1:67" s="14" customFormat="1" ht="20.25" customHeight="1" x14ac:dyDescent="0.3">
      <c r="A78" s="68"/>
      <c r="B78" s="158" t="s">
        <v>159</v>
      </c>
      <c r="C78" s="158"/>
      <c r="D78" s="158"/>
      <c r="E78" s="158"/>
      <c r="F78" s="60" t="s">
        <v>77</v>
      </c>
      <c r="G78" s="64">
        <v>3262.68</v>
      </c>
      <c r="H78" s="91">
        <v>271.89</v>
      </c>
      <c r="I78" s="86"/>
      <c r="J78" s="69">
        <f>+H78*I78</f>
        <v>0</v>
      </c>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row>
    <row r="79" spans="1:67" s="14" customFormat="1" ht="20.25" customHeight="1" x14ac:dyDescent="0.3">
      <c r="A79" s="68"/>
      <c r="B79" s="158" t="s">
        <v>160</v>
      </c>
      <c r="C79" s="158"/>
      <c r="D79" s="158"/>
      <c r="E79" s="158"/>
      <c r="F79" s="60" t="s">
        <v>80</v>
      </c>
      <c r="G79" s="64">
        <v>8303.4</v>
      </c>
      <c r="H79" s="91">
        <v>691.95</v>
      </c>
      <c r="I79" s="86"/>
      <c r="J79" s="69">
        <f t="shared" ref="J79:J83" si="2">+H79*I79</f>
        <v>0</v>
      </c>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row>
    <row r="80" spans="1:67" s="14" customFormat="1" ht="20.25" customHeight="1" x14ac:dyDescent="0.3">
      <c r="A80" s="68"/>
      <c r="B80" s="158" t="s">
        <v>161</v>
      </c>
      <c r="C80" s="158"/>
      <c r="D80" s="158"/>
      <c r="E80" s="158"/>
      <c r="F80" s="60" t="s">
        <v>80</v>
      </c>
      <c r="G80" s="64">
        <v>8697</v>
      </c>
      <c r="H80" s="91">
        <v>724.75</v>
      </c>
      <c r="I80" s="86"/>
      <c r="J80" s="69">
        <f t="shared" si="2"/>
        <v>0</v>
      </c>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row>
    <row r="81" spans="1:67" s="14" customFormat="1" ht="20.25" customHeight="1" x14ac:dyDescent="0.3">
      <c r="A81" s="68"/>
      <c r="B81" s="158" t="s">
        <v>165</v>
      </c>
      <c r="C81" s="158"/>
      <c r="D81" s="158"/>
      <c r="E81" s="158"/>
      <c r="F81" s="60" t="s">
        <v>82</v>
      </c>
      <c r="G81" s="64">
        <v>26814</v>
      </c>
      <c r="H81" s="91">
        <v>2234.5</v>
      </c>
      <c r="I81" s="86"/>
      <c r="J81" s="69">
        <f t="shared" si="2"/>
        <v>0</v>
      </c>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row>
    <row r="82" spans="1:67" s="14" customFormat="1" ht="20.25" customHeight="1" x14ac:dyDescent="0.3">
      <c r="A82" s="68"/>
      <c r="B82" s="158" t="s">
        <v>163</v>
      </c>
      <c r="C82" s="158"/>
      <c r="D82" s="158"/>
      <c r="E82" s="158"/>
      <c r="F82" s="87" t="s">
        <v>162</v>
      </c>
      <c r="G82" s="64">
        <v>6527.04</v>
      </c>
      <c r="H82" s="95">
        <v>543.91999999999996</v>
      </c>
      <c r="I82" s="89"/>
      <c r="J82" s="96">
        <f t="shared" si="2"/>
        <v>0</v>
      </c>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row>
    <row r="83" spans="1:67" s="14" customFormat="1" ht="20.25" customHeight="1" x14ac:dyDescent="0.3">
      <c r="A83" s="68"/>
      <c r="B83" s="94" t="s">
        <v>164</v>
      </c>
      <c r="C83" s="94"/>
      <c r="D83" s="94"/>
      <c r="E83" s="94"/>
      <c r="F83" s="87" t="s">
        <v>166</v>
      </c>
      <c r="G83" s="64">
        <v>17544.84</v>
      </c>
      <c r="H83" s="95">
        <v>1462.07</v>
      </c>
      <c r="I83" s="89"/>
      <c r="J83" s="96">
        <f t="shared" si="2"/>
        <v>0</v>
      </c>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row>
    <row r="84" spans="1:67" ht="20.25" customHeight="1" x14ac:dyDescent="0.3">
      <c r="A84" s="68"/>
      <c r="B84" s="157" t="s">
        <v>3</v>
      </c>
      <c r="C84" s="157"/>
      <c r="D84" s="157"/>
      <c r="E84" s="157"/>
      <c r="F84" s="70"/>
      <c r="G84" s="71"/>
      <c r="H84" s="72"/>
      <c r="I84" s="90"/>
      <c r="J84" s="74">
        <f>SUM(J69:J83)</f>
        <v>0</v>
      </c>
    </row>
    <row r="85" spans="1:67" x14ac:dyDescent="0.3">
      <c r="A85" s="77"/>
      <c r="B85" s="77"/>
      <c r="C85" s="77"/>
      <c r="D85" s="77"/>
      <c r="E85" s="77"/>
      <c r="F85" s="77"/>
      <c r="G85" s="77"/>
      <c r="H85" s="77"/>
      <c r="I85" s="77"/>
      <c r="J85" s="77"/>
    </row>
    <row r="86" spans="1:67" ht="32.25" customHeight="1" x14ac:dyDescent="0.3">
      <c r="A86" s="80"/>
      <c r="B86" s="171" t="s">
        <v>83</v>
      </c>
      <c r="C86" s="171"/>
      <c r="D86" s="171"/>
      <c r="E86" s="171"/>
      <c r="F86" s="66" t="s">
        <v>0</v>
      </c>
      <c r="G86" s="66" t="s">
        <v>140</v>
      </c>
      <c r="H86" s="66" t="s">
        <v>141</v>
      </c>
      <c r="I86" s="85" t="s">
        <v>142</v>
      </c>
      <c r="J86" s="81" t="s">
        <v>157</v>
      </c>
    </row>
    <row r="87" spans="1:67" ht="19.2" customHeight="1" x14ac:dyDescent="0.3">
      <c r="A87" s="68"/>
      <c r="B87" s="158" t="s">
        <v>201</v>
      </c>
      <c r="C87" s="158"/>
      <c r="D87" s="158"/>
      <c r="E87" s="158"/>
      <c r="F87" s="60" t="s">
        <v>84</v>
      </c>
      <c r="G87" s="63">
        <v>1082.6400000000001</v>
      </c>
      <c r="H87" s="91">
        <v>180.45</v>
      </c>
      <c r="I87" s="62"/>
      <c r="J87" s="69">
        <f>+H87*I87</f>
        <v>0</v>
      </c>
    </row>
    <row r="88" spans="1:67" ht="19.2" customHeight="1" x14ac:dyDescent="0.3">
      <c r="A88" s="68"/>
      <c r="B88" s="158" t="s">
        <v>202</v>
      </c>
      <c r="C88" s="158"/>
      <c r="D88" s="158"/>
      <c r="E88" s="158"/>
      <c r="F88" s="87" t="s">
        <v>84</v>
      </c>
      <c r="G88" s="63">
        <v>1133.94</v>
      </c>
      <c r="H88" s="95">
        <v>188.99</v>
      </c>
      <c r="I88" s="62"/>
      <c r="J88" s="69">
        <f>+H88*I88</f>
        <v>0</v>
      </c>
    </row>
    <row r="89" spans="1:67" ht="15.6" x14ac:dyDescent="0.3">
      <c r="A89" s="68"/>
      <c r="B89" s="157" t="s">
        <v>3</v>
      </c>
      <c r="C89" s="157"/>
      <c r="D89" s="157"/>
      <c r="E89" s="157"/>
      <c r="F89" s="70"/>
      <c r="G89" s="71"/>
      <c r="H89" s="72"/>
      <c r="I89" s="73"/>
      <c r="J89" s="74">
        <f>SUM(J87:J88)</f>
        <v>0</v>
      </c>
    </row>
    <row r="90" spans="1:67" ht="15" customHeight="1" x14ac:dyDescent="0.3">
      <c r="A90" s="77"/>
      <c r="B90" s="77"/>
      <c r="C90" s="77"/>
      <c r="D90" s="77"/>
      <c r="E90" s="77"/>
      <c r="F90" s="77"/>
      <c r="G90" s="77"/>
      <c r="H90" s="77"/>
      <c r="I90" s="77"/>
      <c r="J90" s="77"/>
    </row>
    <row r="91" spans="1:67" ht="20.25" customHeight="1" x14ac:dyDescent="0.3">
      <c r="A91" s="80"/>
      <c r="B91" s="171" t="s">
        <v>85</v>
      </c>
      <c r="C91" s="171"/>
      <c r="D91" s="171"/>
      <c r="E91" s="171"/>
      <c r="F91" s="66" t="s">
        <v>0</v>
      </c>
      <c r="G91" s="66" t="s">
        <v>6</v>
      </c>
      <c r="H91" s="66" t="s">
        <v>5</v>
      </c>
      <c r="I91" s="81" t="s">
        <v>4</v>
      </c>
      <c r="J91" s="81" t="s">
        <v>156</v>
      </c>
    </row>
    <row r="92" spans="1:67" ht="19.95" customHeight="1" x14ac:dyDescent="0.3">
      <c r="A92" s="68"/>
      <c r="B92" s="158" t="s">
        <v>197</v>
      </c>
      <c r="C92" s="158"/>
      <c r="D92" s="158"/>
      <c r="E92" s="158"/>
      <c r="F92" s="60" t="s">
        <v>87</v>
      </c>
      <c r="G92" s="61" t="s">
        <v>71</v>
      </c>
      <c r="H92" s="62"/>
      <c r="I92" s="63">
        <v>1136.52</v>
      </c>
      <c r="J92" s="69">
        <f>+H92*I92</f>
        <v>0</v>
      </c>
    </row>
    <row r="93" spans="1:67" ht="19.95" customHeight="1" x14ac:dyDescent="0.3">
      <c r="A93" s="68"/>
      <c r="B93" s="158" t="s">
        <v>198</v>
      </c>
      <c r="C93" s="158"/>
      <c r="D93" s="158"/>
      <c r="E93" s="158"/>
      <c r="F93" s="60" t="s">
        <v>87</v>
      </c>
      <c r="G93" s="61" t="s">
        <v>71</v>
      </c>
      <c r="H93" s="62"/>
      <c r="I93" s="63">
        <v>1190.4000000000001</v>
      </c>
      <c r="J93" s="69">
        <f t="shared" ref="J93:J95" si="3">+H93*I93</f>
        <v>0</v>
      </c>
    </row>
    <row r="94" spans="1:67" ht="19.95" customHeight="1" x14ac:dyDescent="0.3">
      <c r="A94" s="68"/>
      <c r="B94" s="158" t="s">
        <v>199</v>
      </c>
      <c r="C94" s="158"/>
      <c r="D94" s="158"/>
      <c r="E94" s="158"/>
      <c r="F94" s="60" t="s">
        <v>89</v>
      </c>
      <c r="G94" s="61" t="s">
        <v>71</v>
      </c>
      <c r="H94" s="62"/>
      <c r="I94" s="63">
        <v>5114.88</v>
      </c>
      <c r="J94" s="69">
        <f t="shared" si="3"/>
        <v>0</v>
      </c>
    </row>
    <row r="95" spans="1:67" ht="19.95" customHeight="1" x14ac:dyDescent="0.3">
      <c r="A95" s="68"/>
      <c r="B95" s="158" t="s">
        <v>200</v>
      </c>
      <c r="C95" s="158"/>
      <c r="D95" s="158"/>
      <c r="E95" s="158"/>
      <c r="F95" s="87" t="s">
        <v>89</v>
      </c>
      <c r="G95" s="61" t="s">
        <v>71</v>
      </c>
      <c r="H95" s="97"/>
      <c r="I95" s="98">
        <v>5357.34</v>
      </c>
      <c r="J95" s="69">
        <f t="shared" si="3"/>
        <v>0</v>
      </c>
    </row>
    <row r="96" spans="1:67" ht="15.6" x14ac:dyDescent="0.3">
      <c r="A96" s="68"/>
      <c r="B96" s="157" t="s">
        <v>3</v>
      </c>
      <c r="C96" s="157"/>
      <c r="D96" s="157"/>
      <c r="E96" s="157"/>
      <c r="F96" s="70"/>
      <c r="G96" s="71"/>
      <c r="H96" s="72"/>
      <c r="I96" s="73"/>
      <c r="J96" s="74">
        <f>SUM(J92:J95)</f>
        <v>0</v>
      </c>
    </row>
    <row r="97" spans="1:10" x14ac:dyDescent="0.3">
      <c r="A97" s="77"/>
      <c r="B97" s="77"/>
      <c r="C97" s="77"/>
      <c r="D97" s="77"/>
      <c r="E97" s="77"/>
      <c r="F97" s="77"/>
      <c r="G97" s="77"/>
      <c r="H97" s="77"/>
      <c r="I97" s="77"/>
      <c r="J97" s="77"/>
    </row>
    <row r="98" spans="1:10" ht="30" customHeight="1" x14ac:dyDescent="0.3">
      <c r="A98" s="80"/>
      <c r="B98" s="171" t="s">
        <v>99</v>
      </c>
      <c r="C98" s="171"/>
      <c r="D98" s="171"/>
      <c r="E98" s="171"/>
      <c r="F98" s="66" t="s">
        <v>0</v>
      </c>
      <c r="G98" s="66" t="s">
        <v>140</v>
      </c>
      <c r="H98" s="66" t="s">
        <v>141</v>
      </c>
      <c r="I98" s="85" t="s">
        <v>142</v>
      </c>
      <c r="J98" s="81" t="s">
        <v>157</v>
      </c>
    </row>
    <row r="99" spans="1:10" ht="20.25" customHeight="1" x14ac:dyDescent="0.3">
      <c r="A99" s="80"/>
      <c r="B99" s="175" t="s">
        <v>61</v>
      </c>
      <c r="C99" s="175"/>
      <c r="D99" s="175"/>
      <c r="E99" s="175"/>
      <c r="F99" s="66"/>
      <c r="G99" s="66"/>
      <c r="H99" s="66"/>
      <c r="I99" s="81"/>
      <c r="J99" s="81"/>
    </row>
    <row r="100" spans="1:10" ht="19.2" customHeight="1" x14ac:dyDescent="0.3">
      <c r="A100" s="68"/>
      <c r="B100" s="158" t="s">
        <v>175</v>
      </c>
      <c r="C100" s="158"/>
      <c r="D100" s="158"/>
      <c r="E100" s="158"/>
      <c r="F100" s="60" t="s">
        <v>90</v>
      </c>
      <c r="G100" s="63">
        <v>1034.4000000000001</v>
      </c>
      <c r="H100" s="99">
        <v>86.2</v>
      </c>
      <c r="I100" s="86"/>
      <c r="J100" s="69">
        <f>+H100*I100</f>
        <v>0</v>
      </c>
    </row>
    <row r="101" spans="1:10" ht="19.2" customHeight="1" x14ac:dyDescent="0.3">
      <c r="A101" s="68"/>
      <c r="B101" s="158" t="s">
        <v>176</v>
      </c>
      <c r="C101" s="158"/>
      <c r="D101" s="158"/>
      <c r="E101" s="158"/>
      <c r="F101" s="60" t="s">
        <v>90</v>
      </c>
      <c r="G101" s="63">
        <v>1083.48</v>
      </c>
      <c r="H101" s="99">
        <v>90.29</v>
      </c>
      <c r="I101" s="86"/>
      <c r="J101" s="69">
        <f t="shared" ref="J101:J105" si="4">+H101*I101</f>
        <v>0</v>
      </c>
    </row>
    <row r="102" spans="1:10" ht="19.2" customHeight="1" x14ac:dyDescent="0.3">
      <c r="A102" s="68"/>
      <c r="B102" s="158" t="s">
        <v>177</v>
      </c>
      <c r="C102" s="158"/>
      <c r="D102" s="158"/>
      <c r="E102" s="158"/>
      <c r="F102" s="60" t="s">
        <v>91</v>
      </c>
      <c r="G102" s="63">
        <v>2533.08</v>
      </c>
      <c r="H102" s="99">
        <v>211.09</v>
      </c>
      <c r="I102" s="86"/>
      <c r="J102" s="69">
        <f t="shared" si="4"/>
        <v>0</v>
      </c>
    </row>
    <row r="103" spans="1:10" ht="19.2" customHeight="1" x14ac:dyDescent="0.3">
      <c r="A103" s="68"/>
      <c r="B103" s="158" t="s">
        <v>178</v>
      </c>
      <c r="C103" s="158"/>
      <c r="D103" s="158"/>
      <c r="E103" s="158"/>
      <c r="F103" s="60" t="s">
        <v>91</v>
      </c>
      <c r="G103" s="63">
        <v>2653.2</v>
      </c>
      <c r="H103" s="99">
        <v>221.1</v>
      </c>
      <c r="I103" s="86"/>
      <c r="J103" s="69">
        <f t="shared" si="4"/>
        <v>0</v>
      </c>
    </row>
    <row r="104" spans="1:10" ht="19.2" customHeight="1" x14ac:dyDescent="0.3">
      <c r="A104" s="68"/>
      <c r="B104" s="158" t="s">
        <v>179</v>
      </c>
      <c r="C104" s="158"/>
      <c r="D104" s="158"/>
      <c r="E104" s="158"/>
      <c r="F104" s="60" t="s">
        <v>92</v>
      </c>
      <c r="G104" s="63">
        <v>5092.32</v>
      </c>
      <c r="H104" s="99">
        <v>424.36</v>
      </c>
      <c r="I104" s="86"/>
      <c r="J104" s="69">
        <f t="shared" si="4"/>
        <v>0</v>
      </c>
    </row>
    <row r="105" spans="1:10" ht="19.2" customHeight="1" x14ac:dyDescent="0.3">
      <c r="A105" s="68"/>
      <c r="B105" s="158" t="s">
        <v>180</v>
      </c>
      <c r="C105" s="158"/>
      <c r="D105" s="158"/>
      <c r="E105" s="158"/>
      <c r="F105" s="87" t="s">
        <v>92</v>
      </c>
      <c r="G105" s="100">
        <v>5333.64</v>
      </c>
      <c r="H105" s="101">
        <v>444.47</v>
      </c>
      <c r="I105" s="86"/>
      <c r="J105" s="69">
        <f t="shared" si="4"/>
        <v>0</v>
      </c>
    </row>
    <row r="106" spans="1:10" ht="19.2" customHeight="1" x14ac:dyDescent="0.3">
      <c r="A106" s="68"/>
      <c r="B106" s="159"/>
      <c r="C106" s="160"/>
      <c r="D106" s="160"/>
      <c r="E106" s="161"/>
      <c r="F106" s="66" t="s">
        <v>0</v>
      </c>
      <c r="G106" s="66" t="s">
        <v>6</v>
      </c>
      <c r="H106" s="66" t="s">
        <v>5</v>
      </c>
      <c r="I106" s="81" t="s">
        <v>4</v>
      </c>
      <c r="J106" s="81" t="s">
        <v>156</v>
      </c>
    </row>
    <row r="107" spans="1:10" ht="19.2" customHeight="1" x14ac:dyDescent="0.3">
      <c r="A107" s="68"/>
      <c r="B107" s="158" t="s">
        <v>93</v>
      </c>
      <c r="C107" s="158"/>
      <c r="D107" s="158"/>
      <c r="E107" s="158"/>
      <c r="F107" s="60" t="s">
        <v>94</v>
      </c>
      <c r="G107" s="61" t="s">
        <v>39</v>
      </c>
      <c r="H107" s="62"/>
      <c r="I107" s="63">
        <v>116.94</v>
      </c>
      <c r="J107" s="69">
        <f>+H107*I107</f>
        <v>0</v>
      </c>
    </row>
    <row r="108" spans="1:10" ht="19.2" customHeight="1" x14ac:dyDescent="0.3">
      <c r="A108" s="68"/>
      <c r="B108" s="158" t="s">
        <v>95</v>
      </c>
      <c r="C108" s="158"/>
      <c r="D108" s="158"/>
      <c r="E108" s="158"/>
      <c r="F108" s="60" t="s">
        <v>143</v>
      </c>
      <c r="G108" s="61" t="s">
        <v>39</v>
      </c>
      <c r="H108" s="62"/>
      <c r="I108" s="63">
        <v>116.94</v>
      </c>
      <c r="J108" s="69">
        <f>+H108*I108</f>
        <v>0</v>
      </c>
    </row>
    <row r="109" spans="1:10" ht="32.25" customHeight="1" x14ac:dyDescent="0.3">
      <c r="A109" s="80"/>
      <c r="B109" s="175" t="s">
        <v>57</v>
      </c>
      <c r="C109" s="175"/>
      <c r="D109" s="175"/>
      <c r="E109" s="175"/>
      <c r="F109" s="66" t="s">
        <v>0</v>
      </c>
      <c r="G109" s="66" t="s">
        <v>140</v>
      </c>
      <c r="H109" s="66" t="s">
        <v>141</v>
      </c>
      <c r="I109" s="85" t="s">
        <v>142</v>
      </c>
      <c r="J109" s="81" t="s">
        <v>157</v>
      </c>
    </row>
    <row r="110" spans="1:10" ht="19.2" customHeight="1" x14ac:dyDescent="0.3">
      <c r="A110" s="68"/>
      <c r="B110" s="158" t="s">
        <v>175</v>
      </c>
      <c r="C110" s="158"/>
      <c r="D110" s="158"/>
      <c r="E110" s="158"/>
      <c r="F110" s="60" t="s">
        <v>90</v>
      </c>
      <c r="G110" s="63">
        <v>881.16</v>
      </c>
      <c r="H110" s="99">
        <v>73.430000000000007</v>
      </c>
      <c r="I110" s="86"/>
      <c r="J110" s="69">
        <f>+H110*I110</f>
        <v>0</v>
      </c>
    </row>
    <row r="111" spans="1:10" ht="19.2" customHeight="1" x14ac:dyDescent="0.3">
      <c r="A111" s="68"/>
      <c r="B111" s="158" t="s">
        <v>176</v>
      </c>
      <c r="C111" s="158"/>
      <c r="D111" s="158"/>
      <c r="E111" s="158"/>
      <c r="F111" s="60" t="s">
        <v>90</v>
      </c>
      <c r="G111" s="63">
        <v>922.92</v>
      </c>
      <c r="H111" s="99">
        <v>76.91</v>
      </c>
      <c r="I111" s="86"/>
      <c r="J111" s="69">
        <f t="shared" ref="J111:J115" si="5">+H111*I111</f>
        <v>0</v>
      </c>
    </row>
    <row r="112" spans="1:10" ht="19.2" customHeight="1" x14ac:dyDescent="0.3">
      <c r="A112" s="68"/>
      <c r="B112" s="158" t="s">
        <v>177</v>
      </c>
      <c r="C112" s="158"/>
      <c r="D112" s="158"/>
      <c r="E112" s="158"/>
      <c r="F112" s="60" t="s">
        <v>91</v>
      </c>
      <c r="G112" s="63">
        <v>2157.84</v>
      </c>
      <c r="H112" s="99">
        <v>179.82</v>
      </c>
      <c r="I112" s="86"/>
      <c r="J112" s="69">
        <f t="shared" si="5"/>
        <v>0</v>
      </c>
    </row>
    <row r="113" spans="1:10" ht="19.2" customHeight="1" x14ac:dyDescent="0.3">
      <c r="A113" s="68"/>
      <c r="B113" s="158" t="s">
        <v>178</v>
      </c>
      <c r="C113" s="158"/>
      <c r="D113" s="158"/>
      <c r="E113" s="158"/>
      <c r="F113" s="60" t="s">
        <v>91</v>
      </c>
      <c r="G113" s="63">
        <v>2260.08</v>
      </c>
      <c r="H113" s="99">
        <v>188.34</v>
      </c>
      <c r="I113" s="86"/>
      <c r="J113" s="69">
        <f t="shared" si="5"/>
        <v>0</v>
      </c>
    </row>
    <row r="114" spans="1:10" ht="19.2" customHeight="1" x14ac:dyDescent="0.3">
      <c r="A114" s="68"/>
      <c r="B114" s="158" t="s">
        <v>179</v>
      </c>
      <c r="C114" s="158"/>
      <c r="D114" s="158"/>
      <c r="E114" s="158"/>
      <c r="F114" s="60" t="s">
        <v>92</v>
      </c>
      <c r="G114" s="63">
        <v>4337.88</v>
      </c>
      <c r="H114" s="99">
        <v>361.49</v>
      </c>
      <c r="I114" s="86"/>
      <c r="J114" s="69">
        <f t="shared" si="5"/>
        <v>0</v>
      </c>
    </row>
    <row r="115" spans="1:10" ht="19.2" customHeight="1" x14ac:dyDescent="0.3">
      <c r="A115" s="68"/>
      <c r="B115" s="158" t="s">
        <v>180</v>
      </c>
      <c r="C115" s="158"/>
      <c r="D115" s="158"/>
      <c r="E115" s="158"/>
      <c r="F115" s="87" t="s">
        <v>92</v>
      </c>
      <c r="G115" s="100">
        <v>4543.4399999999996</v>
      </c>
      <c r="H115" s="101">
        <v>378.62</v>
      </c>
      <c r="I115" s="86"/>
      <c r="J115" s="69">
        <f t="shared" si="5"/>
        <v>0</v>
      </c>
    </row>
    <row r="116" spans="1:10" ht="19.2" customHeight="1" x14ac:dyDescent="0.3">
      <c r="A116" s="68"/>
      <c r="B116" s="159"/>
      <c r="C116" s="160"/>
      <c r="D116" s="160"/>
      <c r="E116" s="161"/>
      <c r="F116" s="66" t="s">
        <v>0</v>
      </c>
      <c r="G116" s="66" t="s">
        <v>6</v>
      </c>
      <c r="H116" s="66" t="s">
        <v>5</v>
      </c>
      <c r="I116" s="81" t="s">
        <v>4</v>
      </c>
      <c r="J116" s="81" t="s">
        <v>156</v>
      </c>
    </row>
    <row r="117" spans="1:10" ht="19.2" customHeight="1" x14ac:dyDescent="0.3">
      <c r="A117" s="68"/>
      <c r="B117" s="158" t="s">
        <v>93</v>
      </c>
      <c r="C117" s="158"/>
      <c r="D117" s="158"/>
      <c r="E117" s="158"/>
      <c r="F117" s="60" t="s">
        <v>94</v>
      </c>
      <c r="G117" s="61" t="s">
        <v>39</v>
      </c>
      <c r="H117" s="62"/>
      <c r="I117" s="63">
        <v>99.61</v>
      </c>
      <c r="J117" s="69">
        <f>+H117*I117</f>
        <v>0</v>
      </c>
    </row>
    <row r="118" spans="1:10" ht="19.2" customHeight="1" x14ac:dyDescent="0.3">
      <c r="A118" s="68"/>
      <c r="B118" s="158" t="s">
        <v>95</v>
      </c>
      <c r="C118" s="158"/>
      <c r="D118" s="158"/>
      <c r="E118" s="158"/>
      <c r="F118" s="60" t="s">
        <v>143</v>
      </c>
      <c r="G118" s="61" t="s">
        <v>39</v>
      </c>
      <c r="H118" s="62"/>
      <c r="I118" s="63">
        <v>99.61</v>
      </c>
      <c r="J118" s="69">
        <f>+H118*I118</f>
        <v>0</v>
      </c>
    </row>
    <row r="119" spans="1:10" ht="19.2" customHeight="1" x14ac:dyDescent="0.3">
      <c r="A119" s="68"/>
      <c r="B119" s="157" t="s">
        <v>3</v>
      </c>
      <c r="C119" s="157"/>
      <c r="D119" s="157"/>
      <c r="E119" s="157"/>
      <c r="F119" s="70"/>
      <c r="G119" s="71"/>
      <c r="H119" s="84"/>
      <c r="I119" s="73"/>
      <c r="J119" s="74">
        <f>SUM(J100:J118)</f>
        <v>0</v>
      </c>
    </row>
    <row r="120" spans="1:10" x14ac:dyDescent="0.3">
      <c r="A120" s="77"/>
      <c r="B120" s="77"/>
      <c r="C120" s="77"/>
      <c r="D120" s="77"/>
      <c r="E120" s="77"/>
      <c r="F120" s="77"/>
      <c r="G120" s="77"/>
      <c r="H120" s="77"/>
      <c r="I120" s="77"/>
      <c r="J120" s="77"/>
    </row>
    <row r="121" spans="1:10" ht="32.25" customHeight="1" x14ac:dyDescent="0.3">
      <c r="A121" s="80"/>
      <c r="B121" s="171" t="s">
        <v>100</v>
      </c>
      <c r="C121" s="171"/>
      <c r="D121" s="171"/>
      <c r="E121" s="171"/>
      <c r="F121" s="66" t="s">
        <v>0</v>
      </c>
      <c r="G121" s="66" t="s">
        <v>140</v>
      </c>
      <c r="H121" s="66" t="s">
        <v>141</v>
      </c>
      <c r="I121" s="85" t="s">
        <v>142</v>
      </c>
      <c r="J121" s="81" t="s">
        <v>157</v>
      </c>
    </row>
    <row r="122" spans="1:10" ht="20.25" customHeight="1" x14ac:dyDescent="0.3">
      <c r="A122" s="80"/>
      <c r="B122" s="175" t="s">
        <v>61</v>
      </c>
      <c r="C122" s="175"/>
      <c r="D122" s="175"/>
      <c r="E122" s="175"/>
      <c r="F122" s="66"/>
      <c r="G122" s="66"/>
      <c r="H122" s="66"/>
      <c r="I122" s="81"/>
      <c r="J122" s="81"/>
    </row>
    <row r="123" spans="1:10" ht="19.2" customHeight="1" x14ac:dyDescent="0.3">
      <c r="A123" s="68"/>
      <c r="B123" s="158" t="s">
        <v>181</v>
      </c>
      <c r="C123" s="158"/>
      <c r="D123" s="158"/>
      <c r="E123" s="158"/>
      <c r="F123" s="60" t="s">
        <v>102</v>
      </c>
      <c r="G123" s="63">
        <v>6864.12</v>
      </c>
      <c r="H123" s="99">
        <v>572.01</v>
      </c>
      <c r="I123" s="86"/>
      <c r="J123" s="69">
        <f>+H123*I123</f>
        <v>0</v>
      </c>
    </row>
    <row r="124" spans="1:10" ht="19.2" customHeight="1" x14ac:dyDescent="0.3">
      <c r="A124" s="68"/>
      <c r="B124" s="158" t="s">
        <v>182</v>
      </c>
      <c r="C124" s="158"/>
      <c r="D124" s="158"/>
      <c r="E124" s="158"/>
      <c r="F124" s="60" t="s">
        <v>102</v>
      </c>
      <c r="G124" s="63">
        <v>7189.44</v>
      </c>
      <c r="H124" s="99">
        <v>599.12</v>
      </c>
      <c r="I124" s="86"/>
      <c r="J124" s="69">
        <f t="shared" ref="J124:J128" si="6">+H124*I124</f>
        <v>0</v>
      </c>
    </row>
    <row r="125" spans="1:10" ht="19.2" customHeight="1" x14ac:dyDescent="0.3">
      <c r="A125" s="68"/>
      <c r="B125" s="158" t="s">
        <v>183</v>
      </c>
      <c r="C125" s="158"/>
      <c r="D125" s="158"/>
      <c r="E125" s="158"/>
      <c r="F125" s="60" t="s">
        <v>104</v>
      </c>
      <c r="G125" s="63">
        <v>10677.48</v>
      </c>
      <c r="H125" s="99">
        <v>889.79</v>
      </c>
      <c r="I125" s="86"/>
      <c r="J125" s="69">
        <f t="shared" si="6"/>
        <v>0</v>
      </c>
    </row>
    <row r="126" spans="1:10" ht="19.2" customHeight="1" x14ac:dyDescent="0.3">
      <c r="A126" s="68"/>
      <c r="B126" s="158" t="s">
        <v>184</v>
      </c>
      <c r="C126" s="158"/>
      <c r="D126" s="158"/>
      <c r="E126" s="158"/>
      <c r="F126" s="60" t="s">
        <v>104</v>
      </c>
      <c r="G126" s="63">
        <v>11183.64</v>
      </c>
      <c r="H126" s="99">
        <v>931.97</v>
      </c>
      <c r="I126" s="86"/>
      <c r="J126" s="69">
        <f t="shared" si="6"/>
        <v>0</v>
      </c>
    </row>
    <row r="127" spans="1:10" ht="19.2" customHeight="1" x14ac:dyDescent="0.3">
      <c r="A127" s="68"/>
      <c r="B127" s="158" t="s">
        <v>185</v>
      </c>
      <c r="C127" s="158"/>
      <c r="D127" s="158"/>
      <c r="E127" s="158"/>
      <c r="F127" s="60" t="s">
        <v>106</v>
      </c>
      <c r="G127" s="63">
        <v>18304.2</v>
      </c>
      <c r="H127" s="99">
        <v>1525.35</v>
      </c>
      <c r="I127" s="86"/>
      <c r="J127" s="69">
        <f t="shared" si="6"/>
        <v>0</v>
      </c>
    </row>
    <row r="128" spans="1:10" ht="19.2" customHeight="1" x14ac:dyDescent="0.3">
      <c r="A128" s="68"/>
      <c r="B128" s="158" t="s">
        <v>186</v>
      </c>
      <c r="C128" s="158"/>
      <c r="D128" s="158"/>
      <c r="E128" s="158"/>
      <c r="F128" s="87" t="s">
        <v>106</v>
      </c>
      <c r="G128" s="100">
        <v>19171.8</v>
      </c>
      <c r="H128" s="101">
        <v>1597.65</v>
      </c>
      <c r="I128" s="86"/>
      <c r="J128" s="69">
        <f t="shared" si="6"/>
        <v>0</v>
      </c>
    </row>
    <row r="129" spans="1:10" ht="19.2" customHeight="1" x14ac:dyDescent="0.3">
      <c r="A129" s="68"/>
      <c r="B129" s="159"/>
      <c r="C129" s="160"/>
      <c r="D129" s="160"/>
      <c r="E129" s="161"/>
      <c r="F129" s="66" t="s">
        <v>0</v>
      </c>
      <c r="G129" s="66" t="s">
        <v>6</v>
      </c>
      <c r="H129" s="66" t="s">
        <v>5</v>
      </c>
      <c r="I129" s="81" t="s">
        <v>4</v>
      </c>
      <c r="J129" s="81" t="s">
        <v>156</v>
      </c>
    </row>
    <row r="130" spans="1:10" ht="19.2" customHeight="1" x14ac:dyDescent="0.3">
      <c r="A130" s="68"/>
      <c r="B130" s="158" t="s">
        <v>107</v>
      </c>
      <c r="C130" s="158"/>
      <c r="D130" s="158"/>
      <c r="E130" s="158"/>
      <c r="F130" s="60" t="s">
        <v>108</v>
      </c>
      <c r="G130" s="61" t="s">
        <v>39</v>
      </c>
      <c r="H130" s="62"/>
      <c r="I130" s="63">
        <v>79.89</v>
      </c>
      <c r="J130" s="69">
        <f t="shared" ref="J130:J149" si="7">+H130*I130</f>
        <v>0</v>
      </c>
    </row>
    <row r="131" spans="1:10" ht="19.2" customHeight="1" x14ac:dyDescent="0.3">
      <c r="A131" s="68"/>
      <c r="B131" s="158" t="s">
        <v>109</v>
      </c>
      <c r="C131" s="158"/>
      <c r="D131" s="158"/>
      <c r="E131" s="158"/>
      <c r="F131" s="60" t="s">
        <v>110</v>
      </c>
      <c r="G131" s="61" t="s">
        <v>39</v>
      </c>
      <c r="H131" s="62"/>
      <c r="I131" s="63">
        <v>79.89</v>
      </c>
      <c r="J131" s="69">
        <f t="shared" si="7"/>
        <v>0</v>
      </c>
    </row>
    <row r="132" spans="1:10" ht="31.2" x14ac:dyDescent="0.3">
      <c r="A132" s="68"/>
      <c r="B132" s="159"/>
      <c r="C132" s="160"/>
      <c r="D132" s="160"/>
      <c r="E132" s="161"/>
      <c r="F132" s="66" t="s">
        <v>0</v>
      </c>
      <c r="G132" s="66" t="s">
        <v>140</v>
      </c>
      <c r="H132" s="66" t="s">
        <v>141</v>
      </c>
      <c r="I132" s="85" t="s">
        <v>142</v>
      </c>
      <c r="J132" s="81" t="s">
        <v>157</v>
      </c>
    </row>
    <row r="133" spans="1:10" ht="19.2" customHeight="1" x14ac:dyDescent="0.3">
      <c r="A133" s="68"/>
      <c r="B133" s="158" t="s">
        <v>187</v>
      </c>
      <c r="C133" s="158"/>
      <c r="D133" s="158"/>
      <c r="E133" s="158"/>
      <c r="F133" s="60" t="s">
        <v>112</v>
      </c>
      <c r="G133" s="102">
        <v>1247.04</v>
      </c>
      <c r="H133" s="99">
        <v>103.92</v>
      </c>
      <c r="I133" s="86"/>
      <c r="J133" s="69">
        <f>+H133*I133</f>
        <v>0</v>
      </c>
    </row>
    <row r="134" spans="1:10" ht="19.2" customHeight="1" x14ac:dyDescent="0.3">
      <c r="A134" s="68"/>
      <c r="B134" s="158" t="s">
        <v>188</v>
      </c>
      <c r="C134" s="158"/>
      <c r="D134" s="158"/>
      <c r="E134" s="158"/>
      <c r="F134" s="60" t="s">
        <v>112</v>
      </c>
      <c r="G134" s="102">
        <v>1306.2</v>
      </c>
      <c r="H134" s="99">
        <v>108.85</v>
      </c>
      <c r="I134" s="86"/>
      <c r="J134" s="69">
        <f t="shared" ref="J134:J138" si="8">+H134*I134</f>
        <v>0</v>
      </c>
    </row>
    <row r="135" spans="1:10" ht="19.2" customHeight="1" x14ac:dyDescent="0.3">
      <c r="A135" s="68"/>
      <c r="B135" s="158" t="s">
        <v>189</v>
      </c>
      <c r="C135" s="158"/>
      <c r="D135" s="158"/>
      <c r="E135" s="158"/>
      <c r="F135" s="60" t="s">
        <v>114</v>
      </c>
      <c r="G135" s="102">
        <v>2494.1999999999998</v>
      </c>
      <c r="H135" s="99">
        <v>207.85</v>
      </c>
      <c r="I135" s="86"/>
      <c r="J135" s="69">
        <f t="shared" si="8"/>
        <v>0</v>
      </c>
    </row>
    <row r="136" spans="1:10" ht="19.2" customHeight="1" x14ac:dyDescent="0.3">
      <c r="A136" s="68"/>
      <c r="B136" s="158" t="s">
        <v>190</v>
      </c>
      <c r="C136" s="158"/>
      <c r="D136" s="158"/>
      <c r="E136" s="158"/>
      <c r="F136" s="60" t="s">
        <v>114</v>
      </c>
      <c r="G136" s="102">
        <v>2612.4</v>
      </c>
      <c r="H136" s="99">
        <v>217.7</v>
      </c>
      <c r="I136" s="86"/>
      <c r="J136" s="69">
        <f t="shared" si="8"/>
        <v>0</v>
      </c>
    </row>
    <row r="137" spans="1:10" ht="19.2" customHeight="1" x14ac:dyDescent="0.3">
      <c r="A137" s="68"/>
      <c r="B137" s="158" t="s">
        <v>191</v>
      </c>
      <c r="C137" s="158"/>
      <c r="D137" s="158"/>
      <c r="E137" s="158"/>
      <c r="F137" s="60" t="s">
        <v>116</v>
      </c>
      <c r="G137" s="102">
        <v>5487.24</v>
      </c>
      <c r="H137" s="99">
        <v>457.27</v>
      </c>
      <c r="I137" s="86"/>
      <c r="J137" s="69">
        <f t="shared" si="8"/>
        <v>0</v>
      </c>
    </row>
    <row r="138" spans="1:10" ht="19.2" customHeight="1" x14ac:dyDescent="0.3">
      <c r="A138" s="68"/>
      <c r="B138" s="158" t="s">
        <v>192</v>
      </c>
      <c r="C138" s="158"/>
      <c r="D138" s="158"/>
      <c r="E138" s="158"/>
      <c r="F138" s="87" t="s">
        <v>116</v>
      </c>
      <c r="G138" s="103">
        <v>5747.28</v>
      </c>
      <c r="H138" s="101">
        <v>478.94</v>
      </c>
      <c r="I138" s="86"/>
      <c r="J138" s="69">
        <f t="shared" si="8"/>
        <v>0</v>
      </c>
    </row>
    <row r="139" spans="1:10" ht="19.2" customHeight="1" x14ac:dyDescent="0.3">
      <c r="A139" s="68"/>
      <c r="B139" s="159"/>
      <c r="C139" s="160"/>
      <c r="D139" s="160"/>
      <c r="E139" s="161"/>
      <c r="F139" s="66" t="s">
        <v>0</v>
      </c>
      <c r="G139" s="66" t="s">
        <v>6</v>
      </c>
      <c r="H139" s="66" t="s">
        <v>5</v>
      </c>
      <c r="I139" s="81" t="s">
        <v>4</v>
      </c>
      <c r="J139" s="81" t="s">
        <v>156</v>
      </c>
    </row>
    <row r="140" spans="1:10" ht="19.2" customHeight="1" x14ac:dyDescent="0.3">
      <c r="A140" s="68"/>
      <c r="B140" s="158" t="s">
        <v>117</v>
      </c>
      <c r="C140" s="158"/>
      <c r="D140" s="158"/>
      <c r="E140" s="158"/>
      <c r="F140" s="60" t="s">
        <v>118</v>
      </c>
      <c r="G140" s="61" t="s">
        <v>39</v>
      </c>
      <c r="H140" s="62"/>
      <c r="I140" s="63">
        <v>87.08</v>
      </c>
      <c r="J140" s="69">
        <f t="shared" si="7"/>
        <v>0</v>
      </c>
    </row>
    <row r="141" spans="1:10" ht="19.2" customHeight="1" x14ac:dyDescent="0.3">
      <c r="A141" s="68"/>
      <c r="B141" s="158" t="s">
        <v>119</v>
      </c>
      <c r="C141" s="158"/>
      <c r="D141" s="158"/>
      <c r="E141" s="158"/>
      <c r="F141" s="60" t="s">
        <v>120</v>
      </c>
      <c r="G141" s="61" t="s">
        <v>39</v>
      </c>
      <c r="H141" s="62"/>
      <c r="I141" s="63">
        <v>87.08</v>
      </c>
      <c r="J141" s="69">
        <f t="shared" si="7"/>
        <v>0</v>
      </c>
    </row>
    <row r="142" spans="1:10" ht="31.2" x14ac:dyDescent="0.3">
      <c r="A142" s="68"/>
      <c r="B142" s="162"/>
      <c r="C142" s="163"/>
      <c r="D142" s="163"/>
      <c r="E142" s="164"/>
      <c r="F142" s="66" t="s">
        <v>0</v>
      </c>
      <c r="G142" s="66" t="s">
        <v>140</v>
      </c>
      <c r="H142" s="66" t="s">
        <v>141</v>
      </c>
      <c r="I142" s="85" t="s">
        <v>142</v>
      </c>
      <c r="J142" s="81" t="s">
        <v>157</v>
      </c>
    </row>
    <row r="143" spans="1:10" ht="19.2" customHeight="1" x14ac:dyDescent="0.3">
      <c r="A143" s="68"/>
      <c r="B143" s="158" t="s">
        <v>193</v>
      </c>
      <c r="C143" s="158"/>
      <c r="D143" s="158"/>
      <c r="E143" s="158"/>
      <c r="F143" s="60" t="s">
        <v>122</v>
      </c>
      <c r="G143" s="63">
        <v>2496</v>
      </c>
      <c r="H143" s="99">
        <v>208</v>
      </c>
      <c r="I143" s="86"/>
      <c r="J143" s="69">
        <f>+H143*I143</f>
        <v>0</v>
      </c>
    </row>
    <row r="144" spans="1:10" ht="19.2" customHeight="1" x14ac:dyDescent="0.3">
      <c r="A144" s="68"/>
      <c r="B144" s="158" t="s">
        <v>194</v>
      </c>
      <c r="C144" s="158"/>
      <c r="D144" s="158"/>
      <c r="E144" s="158"/>
      <c r="F144" s="60" t="s">
        <v>122</v>
      </c>
      <c r="G144" s="63">
        <v>2614.3200000000002</v>
      </c>
      <c r="H144" s="99">
        <v>217.86</v>
      </c>
      <c r="I144" s="86"/>
      <c r="J144" s="69">
        <f t="shared" ref="J144:J146" si="9">+H144*I144</f>
        <v>0</v>
      </c>
    </row>
    <row r="145" spans="1:10" ht="19.2" customHeight="1" x14ac:dyDescent="0.3">
      <c r="A145" s="68"/>
      <c r="B145" s="158" t="s">
        <v>195</v>
      </c>
      <c r="C145" s="158"/>
      <c r="D145" s="158"/>
      <c r="E145" s="158"/>
      <c r="F145" s="60" t="s">
        <v>124</v>
      </c>
      <c r="G145" s="63">
        <v>4991.88</v>
      </c>
      <c r="H145" s="99">
        <v>415.99</v>
      </c>
      <c r="I145" s="86"/>
      <c r="J145" s="69">
        <f t="shared" si="9"/>
        <v>0</v>
      </c>
    </row>
    <row r="146" spans="1:10" ht="19.2" customHeight="1" x14ac:dyDescent="0.3">
      <c r="A146" s="68"/>
      <c r="B146" s="158" t="s">
        <v>196</v>
      </c>
      <c r="C146" s="158"/>
      <c r="D146" s="158"/>
      <c r="E146" s="158"/>
      <c r="F146" s="87" t="s">
        <v>124</v>
      </c>
      <c r="G146" s="100">
        <v>5228.5200000000004</v>
      </c>
      <c r="H146" s="101">
        <v>435.71</v>
      </c>
      <c r="I146" s="86"/>
      <c r="J146" s="69">
        <f t="shared" si="9"/>
        <v>0</v>
      </c>
    </row>
    <row r="147" spans="1:10" ht="19.2" customHeight="1" x14ac:dyDescent="0.3">
      <c r="A147" s="68"/>
      <c r="B147" s="159"/>
      <c r="C147" s="160"/>
      <c r="D147" s="160"/>
      <c r="E147" s="161"/>
      <c r="F147" s="66" t="s">
        <v>0</v>
      </c>
      <c r="G147" s="66" t="s">
        <v>6</v>
      </c>
      <c r="H147" s="66" t="s">
        <v>5</v>
      </c>
      <c r="I147" s="81" t="s">
        <v>4</v>
      </c>
      <c r="J147" s="81" t="s">
        <v>156</v>
      </c>
    </row>
    <row r="148" spans="1:10" ht="19.2" customHeight="1" x14ac:dyDescent="0.3">
      <c r="A148" s="68"/>
      <c r="B148" s="158" t="s">
        <v>125</v>
      </c>
      <c r="C148" s="158"/>
      <c r="D148" s="158"/>
      <c r="E148" s="158"/>
      <c r="F148" s="60" t="s">
        <v>126</v>
      </c>
      <c r="G148" s="61" t="s">
        <v>39</v>
      </c>
      <c r="H148" s="62"/>
      <c r="I148" s="63">
        <v>130.72</v>
      </c>
      <c r="J148" s="69">
        <f t="shared" si="7"/>
        <v>0</v>
      </c>
    </row>
    <row r="149" spans="1:10" ht="19.2" customHeight="1" x14ac:dyDescent="0.3">
      <c r="A149" s="68"/>
      <c r="B149" s="158" t="s">
        <v>127</v>
      </c>
      <c r="C149" s="158"/>
      <c r="D149" s="158"/>
      <c r="E149" s="158"/>
      <c r="F149" s="60" t="s">
        <v>128</v>
      </c>
      <c r="G149" s="61" t="s">
        <v>39</v>
      </c>
      <c r="H149" s="62"/>
      <c r="I149" s="63">
        <v>130.72</v>
      </c>
      <c r="J149" s="69">
        <f t="shared" si="7"/>
        <v>0</v>
      </c>
    </row>
    <row r="150" spans="1:10" ht="31.2" x14ac:dyDescent="0.3">
      <c r="A150" s="68"/>
      <c r="B150" s="165" t="s">
        <v>57</v>
      </c>
      <c r="C150" s="166"/>
      <c r="D150" s="166"/>
      <c r="E150" s="167"/>
      <c r="F150" s="66" t="s">
        <v>0</v>
      </c>
      <c r="G150" s="66" t="s">
        <v>140</v>
      </c>
      <c r="H150" s="66" t="s">
        <v>141</v>
      </c>
      <c r="I150" s="85" t="s">
        <v>142</v>
      </c>
      <c r="J150" s="81" t="s">
        <v>157</v>
      </c>
    </row>
    <row r="151" spans="1:10" ht="19.95" customHeight="1" x14ac:dyDescent="0.3">
      <c r="A151" s="68"/>
      <c r="B151" s="158" t="s">
        <v>181</v>
      </c>
      <c r="C151" s="158"/>
      <c r="D151" s="158"/>
      <c r="E151" s="158"/>
      <c r="F151" s="60" t="s">
        <v>102</v>
      </c>
      <c r="G151" s="63">
        <v>5847.12</v>
      </c>
      <c r="H151" s="104">
        <v>487.26</v>
      </c>
      <c r="I151" s="86"/>
      <c r="J151" s="69">
        <f>+H151*I151</f>
        <v>0</v>
      </c>
    </row>
    <row r="152" spans="1:10" ht="19.95" customHeight="1" x14ac:dyDescent="0.3">
      <c r="A152" s="68"/>
      <c r="B152" s="158" t="s">
        <v>182</v>
      </c>
      <c r="C152" s="158"/>
      <c r="D152" s="158"/>
      <c r="E152" s="158"/>
      <c r="F152" s="60" t="s">
        <v>102</v>
      </c>
      <c r="G152" s="63">
        <v>6124.32</v>
      </c>
      <c r="H152" s="104">
        <v>510.36</v>
      </c>
      <c r="I152" s="86"/>
      <c r="J152" s="69">
        <f t="shared" ref="J152:J156" si="10">+H152*I152</f>
        <v>0</v>
      </c>
    </row>
    <row r="153" spans="1:10" ht="19.95" customHeight="1" x14ac:dyDescent="0.3">
      <c r="A153" s="68"/>
      <c r="B153" s="158" t="s">
        <v>183</v>
      </c>
      <c r="C153" s="158"/>
      <c r="D153" s="158"/>
      <c r="E153" s="158"/>
      <c r="F153" s="60" t="s">
        <v>104</v>
      </c>
      <c r="G153" s="63">
        <v>9095.64</v>
      </c>
      <c r="H153" s="104">
        <v>757.97</v>
      </c>
      <c r="I153" s="86"/>
      <c r="J153" s="69">
        <f t="shared" si="10"/>
        <v>0</v>
      </c>
    </row>
    <row r="154" spans="1:10" ht="19.95" customHeight="1" x14ac:dyDescent="0.3">
      <c r="A154" s="68"/>
      <c r="B154" s="158" t="s">
        <v>184</v>
      </c>
      <c r="C154" s="158"/>
      <c r="D154" s="158"/>
      <c r="E154" s="158"/>
      <c r="F154" s="60" t="s">
        <v>104</v>
      </c>
      <c r="G154" s="63">
        <v>9526.7999999999993</v>
      </c>
      <c r="H154" s="104">
        <v>793.9</v>
      </c>
      <c r="I154" s="86"/>
      <c r="J154" s="69">
        <f t="shared" si="10"/>
        <v>0</v>
      </c>
    </row>
    <row r="155" spans="1:10" ht="19.95" customHeight="1" x14ac:dyDescent="0.3">
      <c r="A155" s="68"/>
      <c r="B155" s="158" t="s">
        <v>185</v>
      </c>
      <c r="C155" s="158"/>
      <c r="D155" s="158"/>
      <c r="E155" s="158"/>
      <c r="F155" s="60" t="s">
        <v>106</v>
      </c>
      <c r="G155" s="63">
        <v>15592.44</v>
      </c>
      <c r="H155" s="104">
        <v>1299.3699999999999</v>
      </c>
      <c r="I155" s="86"/>
      <c r="J155" s="69">
        <f t="shared" si="10"/>
        <v>0</v>
      </c>
    </row>
    <row r="156" spans="1:10" ht="19.95" customHeight="1" x14ac:dyDescent="0.3">
      <c r="A156" s="68"/>
      <c r="B156" s="158" t="s">
        <v>186</v>
      </c>
      <c r="C156" s="158"/>
      <c r="D156" s="158"/>
      <c r="E156" s="158"/>
      <c r="F156" s="87" t="s">
        <v>106</v>
      </c>
      <c r="G156" s="100">
        <v>16331.52</v>
      </c>
      <c r="H156" s="105">
        <v>1360.96</v>
      </c>
      <c r="I156" s="86"/>
      <c r="J156" s="69">
        <f t="shared" si="10"/>
        <v>0</v>
      </c>
    </row>
    <row r="157" spans="1:10" ht="19.95" customHeight="1" x14ac:dyDescent="0.3">
      <c r="A157" s="68"/>
      <c r="B157" s="159"/>
      <c r="C157" s="160"/>
      <c r="D157" s="160"/>
      <c r="E157" s="161"/>
      <c r="F157" s="66" t="s">
        <v>0</v>
      </c>
      <c r="G157" s="66" t="s">
        <v>6</v>
      </c>
      <c r="H157" s="66" t="s">
        <v>5</v>
      </c>
      <c r="I157" s="81" t="s">
        <v>4</v>
      </c>
      <c r="J157" s="81" t="s">
        <v>156</v>
      </c>
    </row>
    <row r="158" spans="1:10" ht="19.95" customHeight="1" x14ac:dyDescent="0.3">
      <c r="A158" s="68"/>
      <c r="B158" s="158" t="s">
        <v>107</v>
      </c>
      <c r="C158" s="158"/>
      <c r="D158" s="158"/>
      <c r="E158" s="158"/>
      <c r="F158" s="60" t="s">
        <v>108</v>
      </c>
      <c r="G158" s="61" t="s">
        <v>39</v>
      </c>
      <c r="H158" s="62"/>
      <c r="I158" s="63">
        <v>68.05</v>
      </c>
      <c r="J158" s="69">
        <f t="shared" ref="J158:J177" si="11">+H158*I158</f>
        <v>0</v>
      </c>
    </row>
    <row r="159" spans="1:10" ht="19.95" customHeight="1" x14ac:dyDescent="0.3">
      <c r="A159" s="68"/>
      <c r="B159" s="158" t="s">
        <v>109</v>
      </c>
      <c r="C159" s="158"/>
      <c r="D159" s="158"/>
      <c r="E159" s="158"/>
      <c r="F159" s="60" t="s">
        <v>110</v>
      </c>
      <c r="G159" s="61" t="s">
        <v>39</v>
      </c>
      <c r="H159" s="62"/>
      <c r="I159" s="63">
        <v>68.05</v>
      </c>
      <c r="J159" s="69">
        <f t="shared" si="11"/>
        <v>0</v>
      </c>
    </row>
    <row r="160" spans="1:10" ht="31.2" x14ac:dyDescent="0.3">
      <c r="A160" s="68"/>
      <c r="B160" s="162"/>
      <c r="C160" s="163"/>
      <c r="D160" s="163"/>
      <c r="E160" s="164"/>
      <c r="F160" s="66" t="s">
        <v>0</v>
      </c>
      <c r="G160" s="66" t="s">
        <v>140</v>
      </c>
      <c r="H160" s="66" t="s">
        <v>141</v>
      </c>
      <c r="I160" s="85" t="s">
        <v>142</v>
      </c>
      <c r="J160" s="81" t="s">
        <v>157</v>
      </c>
    </row>
    <row r="161" spans="1:10" ht="19.2" customHeight="1" x14ac:dyDescent="0.3">
      <c r="A161" s="68"/>
      <c r="B161" s="158" t="s">
        <v>187</v>
      </c>
      <c r="C161" s="158"/>
      <c r="D161" s="158"/>
      <c r="E161" s="158"/>
      <c r="F161" s="60" t="s">
        <v>112</v>
      </c>
      <c r="G161" s="63">
        <v>1062.3599999999999</v>
      </c>
      <c r="H161" s="99">
        <v>88.53</v>
      </c>
      <c r="I161" s="86"/>
      <c r="J161" s="69">
        <f>+H161*I161</f>
        <v>0</v>
      </c>
    </row>
    <row r="162" spans="1:10" ht="19.2" customHeight="1" x14ac:dyDescent="0.3">
      <c r="A162" s="68"/>
      <c r="B162" s="158" t="s">
        <v>188</v>
      </c>
      <c r="C162" s="158"/>
      <c r="D162" s="158"/>
      <c r="E162" s="158"/>
      <c r="F162" s="60" t="s">
        <v>112</v>
      </c>
      <c r="G162" s="63">
        <v>1112.76</v>
      </c>
      <c r="H162" s="99">
        <v>92.73</v>
      </c>
      <c r="I162" s="86"/>
      <c r="J162" s="69">
        <f t="shared" ref="J162:J166" si="12">+H162*I162</f>
        <v>0</v>
      </c>
    </row>
    <row r="163" spans="1:10" ht="19.2" customHeight="1" x14ac:dyDescent="0.3">
      <c r="A163" s="68"/>
      <c r="B163" s="158" t="s">
        <v>189</v>
      </c>
      <c r="C163" s="158"/>
      <c r="D163" s="158"/>
      <c r="E163" s="158"/>
      <c r="F163" s="60" t="s">
        <v>114</v>
      </c>
      <c r="G163" s="63">
        <v>2124.7199999999998</v>
      </c>
      <c r="H163" s="99">
        <v>177.06</v>
      </c>
      <c r="I163" s="86"/>
      <c r="J163" s="69">
        <f t="shared" si="12"/>
        <v>0</v>
      </c>
    </row>
    <row r="164" spans="1:10" ht="19.2" customHeight="1" x14ac:dyDescent="0.3">
      <c r="A164" s="68"/>
      <c r="B164" s="158" t="s">
        <v>190</v>
      </c>
      <c r="C164" s="158"/>
      <c r="D164" s="158"/>
      <c r="E164" s="158"/>
      <c r="F164" s="60" t="s">
        <v>114</v>
      </c>
      <c r="G164" s="63">
        <v>2225.4</v>
      </c>
      <c r="H164" s="99">
        <v>185.45</v>
      </c>
      <c r="I164" s="86"/>
      <c r="J164" s="69">
        <f t="shared" si="12"/>
        <v>0</v>
      </c>
    </row>
    <row r="165" spans="1:10" ht="19.2" customHeight="1" x14ac:dyDescent="0.3">
      <c r="A165" s="68"/>
      <c r="B165" s="158" t="s">
        <v>191</v>
      </c>
      <c r="C165" s="158"/>
      <c r="D165" s="158"/>
      <c r="E165" s="158"/>
      <c r="F165" s="60" t="s">
        <v>116</v>
      </c>
      <c r="G165" s="63">
        <v>4674.24</v>
      </c>
      <c r="H165" s="99">
        <v>389.52</v>
      </c>
      <c r="I165" s="86"/>
      <c r="J165" s="69">
        <f t="shared" si="12"/>
        <v>0</v>
      </c>
    </row>
    <row r="166" spans="1:10" ht="19.2" customHeight="1" x14ac:dyDescent="0.3">
      <c r="A166" s="68"/>
      <c r="B166" s="158" t="s">
        <v>192</v>
      </c>
      <c r="C166" s="158"/>
      <c r="D166" s="158"/>
      <c r="E166" s="158"/>
      <c r="F166" s="87" t="s">
        <v>116</v>
      </c>
      <c r="G166" s="100">
        <v>4895.76</v>
      </c>
      <c r="H166" s="101">
        <v>407.98</v>
      </c>
      <c r="I166" s="86"/>
      <c r="J166" s="69">
        <f t="shared" si="12"/>
        <v>0</v>
      </c>
    </row>
    <row r="167" spans="1:10" ht="15.6" x14ac:dyDescent="0.3">
      <c r="A167" s="68"/>
      <c r="B167" s="159"/>
      <c r="C167" s="160"/>
      <c r="D167" s="160"/>
      <c r="E167" s="161"/>
      <c r="F167" s="66" t="s">
        <v>0</v>
      </c>
      <c r="G167" s="66" t="s">
        <v>6</v>
      </c>
      <c r="H167" s="66" t="s">
        <v>5</v>
      </c>
      <c r="I167" s="81" t="s">
        <v>4</v>
      </c>
      <c r="J167" s="81" t="s">
        <v>156</v>
      </c>
    </row>
    <row r="168" spans="1:10" ht="19.2" customHeight="1" x14ac:dyDescent="0.3">
      <c r="A168" s="68"/>
      <c r="B168" s="158" t="s">
        <v>117</v>
      </c>
      <c r="C168" s="158"/>
      <c r="D168" s="158"/>
      <c r="E168" s="158"/>
      <c r="F168" s="60" t="s">
        <v>118</v>
      </c>
      <c r="G168" s="61" t="s">
        <v>39</v>
      </c>
      <c r="H168" s="62"/>
      <c r="I168" s="63">
        <v>74.180000000000007</v>
      </c>
      <c r="J168" s="69">
        <f t="shared" si="11"/>
        <v>0</v>
      </c>
    </row>
    <row r="169" spans="1:10" ht="19.2" customHeight="1" x14ac:dyDescent="0.3">
      <c r="A169" s="68"/>
      <c r="B169" s="158" t="s">
        <v>119</v>
      </c>
      <c r="C169" s="158"/>
      <c r="D169" s="158"/>
      <c r="E169" s="158"/>
      <c r="F169" s="60" t="s">
        <v>120</v>
      </c>
      <c r="G169" s="61" t="s">
        <v>39</v>
      </c>
      <c r="H169" s="62"/>
      <c r="I169" s="63">
        <v>74.180000000000007</v>
      </c>
      <c r="J169" s="69">
        <f t="shared" si="11"/>
        <v>0</v>
      </c>
    </row>
    <row r="170" spans="1:10" ht="31.2" x14ac:dyDescent="0.3">
      <c r="A170" s="68"/>
      <c r="B170" s="162"/>
      <c r="C170" s="163"/>
      <c r="D170" s="163"/>
      <c r="E170" s="164"/>
      <c r="F170" s="66" t="s">
        <v>0</v>
      </c>
      <c r="G170" s="66" t="s">
        <v>140</v>
      </c>
      <c r="H170" s="66" t="s">
        <v>141</v>
      </c>
      <c r="I170" s="85" t="s">
        <v>142</v>
      </c>
      <c r="J170" s="81" t="s">
        <v>157</v>
      </c>
    </row>
    <row r="171" spans="1:10" ht="19.2" customHeight="1" x14ac:dyDescent="0.3">
      <c r="A171" s="68"/>
      <c r="B171" s="158" t="s">
        <v>193</v>
      </c>
      <c r="C171" s="158"/>
      <c r="D171" s="158"/>
      <c r="E171" s="158"/>
      <c r="F171" s="60" t="s">
        <v>122</v>
      </c>
      <c r="G171" s="63">
        <v>2126.16</v>
      </c>
      <c r="H171" s="99">
        <v>177.18</v>
      </c>
      <c r="I171" s="86"/>
      <c r="J171" s="69">
        <f>+H171*I171</f>
        <v>0</v>
      </c>
    </row>
    <row r="172" spans="1:10" ht="19.2" customHeight="1" x14ac:dyDescent="0.3">
      <c r="A172" s="68"/>
      <c r="B172" s="158" t="s">
        <v>194</v>
      </c>
      <c r="C172" s="158"/>
      <c r="D172" s="158"/>
      <c r="E172" s="158"/>
      <c r="F172" s="60" t="s">
        <v>122</v>
      </c>
      <c r="G172" s="63">
        <v>2226.96</v>
      </c>
      <c r="H172" s="99">
        <v>185.58</v>
      </c>
      <c r="I172" s="86"/>
      <c r="J172" s="69">
        <f t="shared" ref="J172:J174" si="13">+H172*I172</f>
        <v>0</v>
      </c>
    </row>
    <row r="173" spans="1:10" ht="19.2" customHeight="1" x14ac:dyDescent="0.3">
      <c r="A173" s="68"/>
      <c r="B173" s="158" t="s">
        <v>195</v>
      </c>
      <c r="C173" s="158"/>
      <c r="D173" s="158"/>
      <c r="E173" s="158"/>
      <c r="F173" s="60" t="s">
        <v>124</v>
      </c>
      <c r="G173" s="63">
        <v>4252.32</v>
      </c>
      <c r="H173" s="99">
        <v>354.36</v>
      </c>
      <c r="I173" s="86"/>
      <c r="J173" s="69">
        <f t="shared" si="13"/>
        <v>0</v>
      </c>
    </row>
    <row r="174" spans="1:10" ht="19.2" customHeight="1" x14ac:dyDescent="0.3">
      <c r="A174" s="68"/>
      <c r="B174" s="158" t="s">
        <v>196</v>
      </c>
      <c r="C174" s="158"/>
      <c r="D174" s="158"/>
      <c r="E174" s="158"/>
      <c r="F174" s="87" t="s">
        <v>124</v>
      </c>
      <c r="G174" s="100">
        <v>4453.92</v>
      </c>
      <c r="H174" s="101">
        <v>371.16</v>
      </c>
      <c r="I174" s="86"/>
      <c r="J174" s="69">
        <f t="shared" si="13"/>
        <v>0</v>
      </c>
    </row>
    <row r="175" spans="1:10" ht="19.2" customHeight="1" x14ac:dyDescent="0.3">
      <c r="A175" s="68"/>
      <c r="B175" s="159"/>
      <c r="C175" s="160"/>
      <c r="D175" s="160"/>
      <c r="E175" s="161"/>
      <c r="F175" s="66" t="s">
        <v>0</v>
      </c>
      <c r="G175" s="66" t="s">
        <v>6</v>
      </c>
      <c r="H175" s="66" t="s">
        <v>5</v>
      </c>
      <c r="I175" s="81" t="s">
        <v>4</v>
      </c>
      <c r="J175" s="81" t="s">
        <v>156</v>
      </c>
    </row>
    <row r="176" spans="1:10" ht="19.2" customHeight="1" x14ac:dyDescent="0.3">
      <c r="A176" s="68"/>
      <c r="B176" s="158" t="s">
        <v>125</v>
      </c>
      <c r="C176" s="158"/>
      <c r="D176" s="158"/>
      <c r="E176" s="158"/>
      <c r="F176" s="60" t="s">
        <v>126</v>
      </c>
      <c r="G176" s="61" t="s">
        <v>39</v>
      </c>
      <c r="H176" s="62"/>
      <c r="I176" s="63">
        <v>111.35</v>
      </c>
      <c r="J176" s="69">
        <f t="shared" si="11"/>
        <v>0</v>
      </c>
    </row>
    <row r="177" spans="1:10" ht="19.2" customHeight="1" x14ac:dyDescent="0.3">
      <c r="A177" s="68"/>
      <c r="B177" s="158" t="s">
        <v>127</v>
      </c>
      <c r="C177" s="158"/>
      <c r="D177" s="158"/>
      <c r="E177" s="158"/>
      <c r="F177" s="60" t="s">
        <v>128</v>
      </c>
      <c r="G177" s="61" t="s">
        <v>39</v>
      </c>
      <c r="H177" s="106"/>
      <c r="I177" s="63">
        <v>111.35</v>
      </c>
      <c r="J177" s="69">
        <f t="shared" si="11"/>
        <v>0</v>
      </c>
    </row>
    <row r="178" spans="1:10" ht="19.2" customHeight="1" x14ac:dyDescent="0.3">
      <c r="A178" s="68"/>
      <c r="B178" s="157" t="s">
        <v>3</v>
      </c>
      <c r="C178" s="157"/>
      <c r="D178" s="157"/>
      <c r="E178" s="157"/>
      <c r="F178" s="70"/>
      <c r="G178" s="71"/>
      <c r="H178" s="72"/>
      <c r="I178" s="73"/>
      <c r="J178" s="74">
        <f>SUM(J123:J177)</f>
        <v>0</v>
      </c>
    </row>
    <row r="179" spans="1:10" ht="15.6" x14ac:dyDescent="0.3">
      <c r="A179" s="77"/>
      <c r="B179" s="107"/>
      <c r="C179" s="107"/>
      <c r="D179" s="107"/>
      <c r="E179" s="107"/>
      <c r="F179" s="108"/>
      <c r="G179" s="108"/>
      <c r="H179" s="109"/>
      <c r="I179" s="110"/>
      <c r="J179" s="111"/>
    </row>
    <row r="180" spans="1:10" ht="20.25" customHeight="1" x14ac:dyDescent="0.3">
      <c r="A180" s="80"/>
      <c r="B180" s="171" t="s">
        <v>137</v>
      </c>
      <c r="C180" s="171"/>
      <c r="D180" s="171"/>
      <c r="E180" s="171"/>
      <c r="F180" s="66" t="s">
        <v>0</v>
      </c>
      <c r="G180" s="66" t="s">
        <v>6</v>
      </c>
      <c r="H180" s="66" t="s">
        <v>5</v>
      </c>
      <c r="I180" s="81" t="s">
        <v>4</v>
      </c>
      <c r="J180" s="81" t="s">
        <v>156</v>
      </c>
    </row>
    <row r="181" spans="1:10" ht="19.2" customHeight="1" x14ac:dyDescent="0.3">
      <c r="A181" s="68"/>
      <c r="B181" s="158" t="s">
        <v>137</v>
      </c>
      <c r="C181" s="158"/>
      <c r="D181" s="158"/>
      <c r="E181" s="158"/>
      <c r="F181" s="60" t="s">
        <v>138</v>
      </c>
      <c r="G181" s="61" t="s">
        <v>39</v>
      </c>
      <c r="H181" s="62"/>
      <c r="I181" s="63">
        <v>194.71</v>
      </c>
      <c r="J181" s="69">
        <f>+H181*I181</f>
        <v>0</v>
      </c>
    </row>
    <row r="182" spans="1:10" ht="19.2" customHeight="1" x14ac:dyDescent="0.3">
      <c r="A182" s="68"/>
      <c r="B182" s="157" t="s">
        <v>3</v>
      </c>
      <c r="C182" s="157"/>
      <c r="D182" s="157"/>
      <c r="E182" s="157"/>
      <c r="F182" s="70"/>
      <c r="G182" s="71"/>
      <c r="H182" s="72"/>
      <c r="I182" s="73"/>
      <c r="J182" s="74">
        <f>SUM(J181:J181)</f>
        <v>0</v>
      </c>
    </row>
    <row r="183" spans="1:10" ht="19.2" customHeight="1" x14ac:dyDescent="0.3">
      <c r="A183" s="77"/>
      <c r="B183" s="107"/>
      <c r="C183" s="107"/>
      <c r="D183" s="107"/>
      <c r="E183" s="107"/>
      <c r="F183" s="108"/>
      <c r="G183" s="108"/>
      <c r="H183" s="109"/>
      <c r="I183" s="110"/>
      <c r="J183" s="111"/>
    </row>
    <row r="184" spans="1:10" ht="20.25" customHeight="1" x14ac:dyDescent="0.3">
      <c r="A184" s="80"/>
      <c r="B184" s="171" t="s">
        <v>139</v>
      </c>
      <c r="C184" s="171"/>
      <c r="D184" s="171"/>
      <c r="E184" s="171"/>
      <c r="F184" s="66" t="s">
        <v>0</v>
      </c>
      <c r="G184" s="66" t="s">
        <v>6</v>
      </c>
      <c r="H184" s="66" t="s">
        <v>5</v>
      </c>
      <c r="I184" s="81" t="s">
        <v>4</v>
      </c>
      <c r="J184" s="81" t="s">
        <v>156</v>
      </c>
    </row>
    <row r="185" spans="1:10" ht="19.2" customHeight="1" x14ac:dyDescent="0.3">
      <c r="A185" s="68"/>
      <c r="B185" s="158" t="s">
        <v>134</v>
      </c>
      <c r="C185" s="158"/>
      <c r="D185" s="158"/>
      <c r="E185" s="158"/>
      <c r="F185" s="60" t="s">
        <v>27</v>
      </c>
      <c r="G185" s="61" t="s">
        <v>71</v>
      </c>
      <c r="H185" s="62"/>
      <c r="I185" s="63">
        <v>346.93</v>
      </c>
      <c r="J185" s="69">
        <f>+H185*I185</f>
        <v>0</v>
      </c>
    </row>
    <row r="186" spans="1:10" ht="19.2" customHeight="1" x14ac:dyDescent="0.3">
      <c r="A186" s="68"/>
      <c r="B186" s="158" t="s">
        <v>135</v>
      </c>
      <c r="C186" s="158"/>
      <c r="D186" s="158"/>
      <c r="E186" s="158"/>
      <c r="F186" s="60" t="s">
        <v>28</v>
      </c>
      <c r="G186" s="61" t="s">
        <v>71</v>
      </c>
      <c r="H186" s="62"/>
      <c r="I186" s="63">
        <v>408.59</v>
      </c>
      <c r="J186" s="69">
        <f>+H186*I186</f>
        <v>0</v>
      </c>
    </row>
    <row r="187" spans="1:10" ht="19.2" customHeight="1" x14ac:dyDescent="0.3">
      <c r="A187" s="68"/>
      <c r="B187" s="158" t="s">
        <v>136</v>
      </c>
      <c r="C187" s="158"/>
      <c r="D187" s="158"/>
      <c r="E187" s="158"/>
      <c r="F187" s="60" t="s">
        <v>29</v>
      </c>
      <c r="G187" s="61" t="s">
        <v>71</v>
      </c>
      <c r="H187" s="62"/>
      <c r="I187" s="63">
        <v>1341.71</v>
      </c>
      <c r="J187" s="69">
        <f>+H187*I187</f>
        <v>0</v>
      </c>
    </row>
    <row r="188" spans="1:10" ht="19.2" customHeight="1" x14ac:dyDescent="0.3">
      <c r="A188" s="68"/>
      <c r="B188" s="157" t="s">
        <v>3</v>
      </c>
      <c r="C188" s="157"/>
      <c r="D188" s="157"/>
      <c r="E188" s="157"/>
      <c r="F188" s="70"/>
      <c r="G188" s="71"/>
      <c r="H188" s="72"/>
      <c r="I188" s="73"/>
      <c r="J188" s="74">
        <f>SUM(J185:J187)</f>
        <v>0</v>
      </c>
    </row>
    <row r="189" spans="1:10" ht="15.6" customHeight="1" x14ac:dyDescent="0.3">
      <c r="A189" s="77"/>
      <c r="B189" s="107"/>
      <c r="C189" s="107"/>
      <c r="D189" s="107"/>
      <c r="E189" s="107"/>
      <c r="F189" s="108"/>
      <c r="G189" s="108"/>
      <c r="H189" s="109"/>
      <c r="I189" s="110"/>
      <c r="J189" s="111"/>
    </row>
    <row r="190" spans="1:10" ht="20.25" customHeight="1" x14ac:dyDescent="0.3">
      <c r="A190" s="80"/>
      <c r="B190" s="172" t="s">
        <v>144</v>
      </c>
      <c r="C190" s="173"/>
      <c r="D190" s="173"/>
      <c r="E190" s="174"/>
      <c r="F190" s="66" t="s">
        <v>0</v>
      </c>
      <c r="G190" s="66" t="s">
        <v>6</v>
      </c>
      <c r="H190" s="66" t="s">
        <v>5</v>
      </c>
      <c r="I190" s="81" t="s">
        <v>4</v>
      </c>
      <c r="J190" s="81" t="s">
        <v>156</v>
      </c>
    </row>
    <row r="191" spans="1:10" ht="20.25" customHeight="1" x14ac:dyDescent="0.3">
      <c r="A191" s="80"/>
      <c r="B191" s="165" t="s">
        <v>61</v>
      </c>
      <c r="C191" s="166"/>
      <c r="D191" s="166"/>
      <c r="E191" s="167"/>
      <c r="F191" s="66"/>
      <c r="G191" s="66"/>
      <c r="H191" s="66"/>
      <c r="I191" s="67"/>
      <c r="J191" s="81"/>
    </row>
    <row r="192" spans="1:10" ht="19.2" customHeight="1" x14ac:dyDescent="0.3">
      <c r="A192" s="68"/>
      <c r="B192" s="159" t="s">
        <v>145</v>
      </c>
      <c r="C192" s="160"/>
      <c r="D192" s="160"/>
      <c r="E192" s="161"/>
      <c r="F192" s="60" t="s">
        <v>130</v>
      </c>
      <c r="G192" s="61" t="s">
        <v>39</v>
      </c>
      <c r="H192" s="62"/>
      <c r="I192" s="64">
        <v>73.849999999999994</v>
      </c>
      <c r="J192" s="69">
        <f>+H192*I192</f>
        <v>0</v>
      </c>
    </row>
    <row r="193" spans="1:67" ht="19.2" customHeight="1" x14ac:dyDescent="0.3">
      <c r="A193" s="68"/>
      <c r="B193" s="158" t="s">
        <v>146</v>
      </c>
      <c r="C193" s="158"/>
      <c r="D193" s="158"/>
      <c r="E193" s="158"/>
      <c r="F193" s="60" t="s">
        <v>131</v>
      </c>
      <c r="G193" s="61" t="s">
        <v>39</v>
      </c>
      <c r="H193" s="62"/>
      <c r="I193" s="63">
        <v>128.18</v>
      </c>
      <c r="J193" s="69">
        <f>+H193*I193</f>
        <v>0</v>
      </c>
    </row>
    <row r="194" spans="1:67" ht="19.2" customHeight="1" x14ac:dyDescent="0.3">
      <c r="A194" s="80"/>
      <c r="B194" s="175" t="s">
        <v>57</v>
      </c>
      <c r="C194" s="175"/>
      <c r="D194" s="175"/>
      <c r="E194" s="175"/>
      <c r="F194" s="66"/>
      <c r="G194" s="66"/>
      <c r="H194" s="66"/>
      <c r="I194" s="81"/>
      <c r="J194" s="81"/>
    </row>
    <row r="195" spans="1:67" ht="19.2" customHeight="1" x14ac:dyDescent="0.3">
      <c r="A195" s="68"/>
      <c r="B195" s="159" t="s">
        <v>145</v>
      </c>
      <c r="C195" s="160"/>
      <c r="D195" s="160"/>
      <c r="E195" s="161"/>
      <c r="F195" s="60" t="s">
        <v>130</v>
      </c>
      <c r="G195" s="61" t="s">
        <v>39</v>
      </c>
      <c r="H195" s="62"/>
      <c r="I195" s="63">
        <v>62.92</v>
      </c>
      <c r="J195" s="69">
        <f>+H195*I195</f>
        <v>0</v>
      </c>
    </row>
    <row r="196" spans="1:67" ht="19.2" customHeight="1" x14ac:dyDescent="0.3">
      <c r="A196" s="68"/>
      <c r="B196" s="158" t="s">
        <v>146</v>
      </c>
      <c r="C196" s="158"/>
      <c r="D196" s="158"/>
      <c r="E196" s="158"/>
      <c r="F196" s="60" t="s">
        <v>131</v>
      </c>
      <c r="G196" s="61" t="s">
        <v>39</v>
      </c>
      <c r="H196" s="62"/>
      <c r="I196" s="63">
        <v>109.18</v>
      </c>
      <c r="J196" s="69">
        <f>+H196*I196</f>
        <v>0</v>
      </c>
    </row>
    <row r="197" spans="1:67" ht="19.2" customHeight="1" x14ac:dyDescent="0.3">
      <c r="A197" s="68"/>
      <c r="B197" s="157" t="s">
        <v>3</v>
      </c>
      <c r="C197" s="157"/>
      <c r="D197" s="157"/>
      <c r="E197" s="157"/>
      <c r="F197" s="70"/>
      <c r="G197" s="71"/>
      <c r="H197" s="72"/>
      <c r="I197" s="73"/>
      <c r="J197" s="74">
        <f>SUM(J192:J196)</f>
        <v>0</v>
      </c>
    </row>
    <row r="198" spans="1:67" x14ac:dyDescent="0.3">
      <c r="A198" s="77"/>
      <c r="B198" s="77"/>
      <c r="C198" s="77"/>
      <c r="D198" s="77"/>
      <c r="E198" s="77"/>
      <c r="F198" s="77"/>
      <c r="G198" s="77"/>
      <c r="H198" s="77"/>
      <c r="I198" s="77"/>
      <c r="J198" s="77"/>
    </row>
    <row r="199" spans="1:67" ht="20.25" customHeight="1" x14ac:dyDescent="0.3">
      <c r="A199" s="80"/>
      <c r="B199" s="171" t="s">
        <v>38</v>
      </c>
      <c r="C199" s="171"/>
      <c r="D199" s="171"/>
      <c r="E199" s="171"/>
      <c r="F199" s="66" t="s">
        <v>0</v>
      </c>
      <c r="G199" s="66" t="s">
        <v>6</v>
      </c>
      <c r="H199" s="66" t="s">
        <v>5</v>
      </c>
      <c r="I199" s="81" t="s">
        <v>4</v>
      </c>
      <c r="J199" s="81" t="s">
        <v>156</v>
      </c>
    </row>
    <row r="200" spans="1:67" ht="19.2" customHeight="1" x14ac:dyDescent="0.3">
      <c r="A200" s="68"/>
      <c r="B200" s="158" t="s">
        <v>38</v>
      </c>
      <c r="C200" s="158"/>
      <c r="D200" s="158"/>
      <c r="E200" s="158"/>
      <c r="F200" s="60" t="s">
        <v>132</v>
      </c>
      <c r="G200" s="61" t="s">
        <v>133</v>
      </c>
      <c r="H200" s="62"/>
      <c r="I200" s="63">
        <v>11.79</v>
      </c>
      <c r="J200" s="69">
        <f>+H200*I200</f>
        <v>0</v>
      </c>
    </row>
    <row r="201" spans="1:67" ht="19.2" customHeight="1" x14ac:dyDescent="0.3">
      <c r="A201" s="68"/>
      <c r="B201" s="157" t="s">
        <v>3</v>
      </c>
      <c r="C201" s="157"/>
      <c r="D201" s="157"/>
      <c r="E201" s="157"/>
      <c r="F201" s="70"/>
      <c r="G201" s="71"/>
      <c r="H201" s="72"/>
      <c r="I201" s="73"/>
      <c r="J201" s="74">
        <f>SUM(J200)</f>
        <v>0</v>
      </c>
    </row>
    <row r="202" spans="1:67" ht="16.5" customHeight="1" x14ac:dyDescent="0.3">
      <c r="A202" s="112"/>
      <c r="B202" s="169"/>
      <c r="C202" s="170"/>
      <c r="D202" s="170"/>
      <c r="E202" s="170"/>
      <c r="F202" s="170"/>
      <c r="G202" s="170"/>
      <c r="H202" s="170"/>
      <c r="I202" s="170"/>
      <c r="J202" s="170"/>
    </row>
    <row r="203" spans="1:67" s="14" customFormat="1" ht="21" customHeight="1" x14ac:dyDescent="0.3">
      <c r="A203" s="80"/>
      <c r="B203" s="168" t="s">
        <v>46</v>
      </c>
      <c r="C203" s="168"/>
      <c r="D203" s="168"/>
      <c r="E203" s="168"/>
      <c r="F203" s="65" t="s">
        <v>0</v>
      </c>
      <c r="G203" s="65" t="s">
        <v>6</v>
      </c>
      <c r="H203" s="66" t="s">
        <v>5</v>
      </c>
      <c r="I203" s="81" t="s">
        <v>4</v>
      </c>
      <c r="J203" s="83" t="s">
        <v>156</v>
      </c>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row>
    <row r="204" spans="1:67" ht="22.5" customHeight="1" x14ac:dyDescent="0.3">
      <c r="A204" s="68"/>
      <c r="B204" s="193" t="s">
        <v>47</v>
      </c>
      <c r="C204" s="193"/>
      <c r="D204" s="193"/>
      <c r="E204" s="193"/>
      <c r="F204" s="106"/>
      <c r="G204" s="106"/>
      <c r="H204" s="62"/>
      <c r="I204" s="113"/>
      <c r="J204" s="69">
        <f>+H204*I204</f>
        <v>0</v>
      </c>
    </row>
    <row r="205" spans="1:67" ht="22.5" customHeight="1" x14ac:dyDescent="0.3">
      <c r="A205" s="68"/>
      <c r="B205" s="193" t="s">
        <v>47</v>
      </c>
      <c r="C205" s="193"/>
      <c r="D205" s="193"/>
      <c r="E205" s="193"/>
      <c r="F205" s="106"/>
      <c r="G205" s="106"/>
      <c r="H205" s="62"/>
      <c r="I205" s="113"/>
      <c r="J205" s="69">
        <f t="shared" ref="J205:J213" si="14">+H205*I205</f>
        <v>0</v>
      </c>
    </row>
    <row r="206" spans="1:67" ht="22.5" customHeight="1" x14ac:dyDescent="0.3">
      <c r="A206" s="68"/>
      <c r="B206" s="193" t="s">
        <v>47</v>
      </c>
      <c r="C206" s="193"/>
      <c r="D206" s="193"/>
      <c r="E206" s="193"/>
      <c r="F206" s="106"/>
      <c r="G206" s="106"/>
      <c r="H206" s="62"/>
      <c r="I206" s="113"/>
      <c r="J206" s="69">
        <f t="shared" si="14"/>
        <v>0</v>
      </c>
    </row>
    <row r="207" spans="1:67" ht="22.5" customHeight="1" x14ac:dyDescent="0.3">
      <c r="A207" s="68"/>
      <c r="B207" s="193" t="s">
        <v>47</v>
      </c>
      <c r="C207" s="193"/>
      <c r="D207" s="193"/>
      <c r="E207" s="193"/>
      <c r="F207" s="106"/>
      <c r="G207" s="106"/>
      <c r="H207" s="62"/>
      <c r="I207" s="113"/>
      <c r="J207" s="69">
        <f t="shared" si="14"/>
        <v>0</v>
      </c>
    </row>
    <row r="208" spans="1:67" ht="22.5" customHeight="1" x14ac:dyDescent="0.3">
      <c r="A208" s="68"/>
      <c r="B208" s="193" t="s">
        <v>47</v>
      </c>
      <c r="C208" s="193"/>
      <c r="D208" s="193"/>
      <c r="E208" s="193"/>
      <c r="F208" s="106"/>
      <c r="G208" s="106"/>
      <c r="H208" s="62"/>
      <c r="I208" s="113"/>
      <c r="J208" s="69">
        <f t="shared" si="14"/>
        <v>0</v>
      </c>
    </row>
    <row r="209" spans="1:10" ht="22.5" customHeight="1" x14ac:dyDescent="0.3">
      <c r="A209" s="68"/>
      <c r="B209" s="193" t="s">
        <v>47</v>
      </c>
      <c r="C209" s="193"/>
      <c r="D209" s="193"/>
      <c r="E209" s="193"/>
      <c r="F209" s="106"/>
      <c r="G209" s="106"/>
      <c r="H209" s="62"/>
      <c r="I209" s="113"/>
      <c r="J209" s="69">
        <f t="shared" si="14"/>
        <v>0</v>
      </c>
    </row>
    <row r="210" spans="1:10" ht="22.5" customHeight="1" x14ac:dyDescent="0.3">
      <c r="A210" s="68"/>
      <c r="B210" s="193" t="s">
        <v>47</v>
      </c>
      <c r="C210" s="193"/>
      <c r="D210" s="193"/>
      <c r="E210" s="193"/>
      <c r="F210" s="106"/>
      <c r="G210" s="106"/>
      <c r="H210" s="62"/>
      <c r="I210" s="113"/>
      <c r="J210" s="69">
        <f t="shared" si="14"/>
        <v>0</v>
      </c>
    </row>
    <row r="211" spans="1:10" ht="22.5" customHeight="1" x14ac:dyDescent="0.3">
      <c r="A211" s="68"/>
      <c r="B211" s="193" t="s">
        <v>47</v>
      </c>
      <c r="C211" s="193"/>
      <c r="D211" s="193"/>
      <c r="E211" s="193"/>
      <c r="F211" s="106"/>
      <c r="G211" s="106"/>
      <c r="H211" s="62"/>
      <c r="I211" s="113"/>
      <c r="J211" s="69">
        <f t="shared" si="14"/>
        <v>0</v>
      </c>
    </row>
    <row r="212" spans="1:10" ht="22.5" customHeight="1" x14ac:dyDescent="0.3">
      <c r="A212" s="68"/>
      <c r="B212" s="193" t="s">
        <v>47</v>
      </c>
      <c r="C212" s="193"/>
      <c r="D212" s="193"/>
      <c r="E212" s="193"/>
      <c r="F212" s="106"/>
      <c r="G212" s="106"/>
      <c r="H212" s="62"/>
      <c r="I212" s="113"/>
      <c r="J212" s="69">
        <f t="shared" si="14"/>
        <v>0</v>
      </c>
    </row>
    <row r="213" spans="1:10" ht="22.5" customHeight="1" x14ac:dyDescent="0.3">
      <c r="A213" s="68"/>
      <c r="B213" s="193" t="s">
        <v>47</v>
      </c>
      <c r="C213" s="193"/>
      <c r="D213" s="193"/>
      <c r="E213" s="193"/>
      <c r="F213" s="106"/>
      <c r="G213" s="106"/>
      <c r="H213" s="62"/>
      <c r="I213" s="113"/>
      <c r="J213" s="69">
        <f t="shared" si="14"/>
        <v>0</v>
      </c>
    </row>
    <row r="214" spans="1:10" ht="15.6" x14ac:dyDescent="0.3">
      <c r="A214" s="68"/>
      <c r="B214" s="194" t="s">
        <v>3</v>
      </c>
      <c r="C214" s="194"/>
      <c r="D214" s="194"/>
      <c r="E214" s="194"/>
      <c r="F214" s="70"/>
      <c r="G214" s="71"/>
      <c r="H214" s="114"/>
      <c r="I214" s="73"/>
      <c r="J214" s="74">
        <f>SUM(J204:J213)</f>
        <v>0</v>
      </c>
    </row>
    <row r="215" spans="1:10" x14ac:dyDescent="0.3">
      <c r="A215" s="77"/>
      <c r="B215" s="77"/>
      <c r="C215" s="77"/>
      <c r="D215" s="77"/>
      <c r="E215" s="77"/>
      <c r="F215" s="77"/>
      <c r="G215" s="77"/>
      <c r="H215" s="77"/>
      <c r="I215" s="77"/>
      <c r="J215" s="77"/>
    </row>
    <row r="216" spans="1:10" x14ac:dyDescent="0.3">
      <c r="A216" s="77"/>
      <c r="B216" s="77"/>
      <c r="C216" s="77"/>
      <c r="D216" s="77"/>
      <c r="E216" s="77"/>
      <c r="F216" s="77"/>
      <c r="G216" s="77"/>
      <c r="H216" s="77"/>
      <c r="I216" s="77"/>
      <c r="J216" s="77"/>
    </row>
    <row r="217" spans="1:10" s="2" customFormat="1" ht="23.25" customHeight="1" x14ac:dyDescent="0.3">
      <c r="A217" s="115"/>
      <c r="B217" s="192" t="s">
        <v>203</v>
      </c>
      <c r="C217" s="192"/>
      <c r="D217" s="192"/>
      <c r="E217" s="192"/>
      <c r="F217" s="192"/>
      <c r="G217" s="192"/>
      <c r="H217" s="192"/>
      <c r="I217" s="192"/>
      <c r="J217" s="116">
        <f>+J22+J35+J39+J46+J50+J55+J65+J84+J89+J96+J119+J178+J182+J188+J197+J201+J214</f>
        <v>0</v>
      </c>
    </row>
    <row r="218" spans="1:10" x14ac:dyDescent="0.3">
      <c r="A218" s="77"/>
      <c r="B218" s="77"/>
      <c r="C218" s="77"/>
      <c r="D218" s="77"/>
      <c r="E218" s="77"/>
      <c r="F218" s="77"/>
      <c r="G218" s="77"/>
      <c r="H218" s="77"/>
      <c r="I218" s="77"/>
      <c r="J218" s="77"/>
    </row>
    <row r="219" spans="1:10" s="3" customFormat="1" ht="19.5" customHeight="1" thickBot="1" x14ac:dyDescent="0.35">
      <c r="A219" s="191" t="s">
        <v>22</v>
      </c>
      <c r="B219" s="191"/>
      <c r="C219" s="191"/>
      <c r="D219" s="191"/>
      <c r="E219" s="191"/>
      <c r="F219" s="191"/>
      <c r="G219" s="191"/>
      <c r="H219" s="191"/>
      <c r="I219" s="117"/>
      <c r="J219" s="117"/>
    </row>
    <row r="220" spans="1:10" x14ac:dyDescent="0.3">
      <c r="A220" s="195"/>
      <c r="B220" s="196"/>
      <c r="C220" s="197"/>
      <c r="D220" s="197"/>
      <c r="E220" s="197"/>
      <c r="F220" s="197"/>
      <c r="G220" s="197"/>
      <c r="H220" s="197"/>
      <c r="I220" s="197"/>
      <c r="J220" s="198"/>
    </row>
    <row r="221" spans="1:10" x14ac:dyDescent="0.3">
      <c r="A221" s="195"/>
      <c r="B221" s="199"/>
      <c r="C221" s="200"/>
      <c r="D221" s="200"/>
      <c r="E221" s="200"/>
      <c r="F221" s="200"/>
      <c r="G221" s="200"/>
      <c r="H221" s="200"/>
      <c r="I221" s="200"/>
      <c r="J221" s="201"/>
    </row>
    <row r="222" spans="1:10" x14ac:dyDescent="0.3">
      <c r="A222" s="195"/>
      <c r="B222" s="199"/>
      <c r="C222" s="200"/>
      <c r="D222" s="200"/>
      <c r="E222" s="200"/>
      <c r="F222" s="200"/>
      <c r="G222" s="200"/>
      <c r="H222" s="200"/>
      <c r="I222" s="200"/>
      <c r="J222" s="201"/>
    </row>
    <row r="223" spans="1:10" x14ac:dyDescent="0.3">
      <c r="A223" s="195"/>
      <c r="B223" s="199"/>
      <c r="C223" s="200"/>
      <c r="D223" s="200"/>
      <c r="E223" s="200"/>
      <c r="F223" s="200"/>
      <c r="G223" s="200"/>
      <c r="H223" s="200"/>
      <c r="I223" s="200"/>
      <c r="J223" s="201"/>
    </row>
    <row r="224" spans="1:10" x14ac:dyDescent="0.3">
      <c r="A224" s="195"/>
      <c r="B224" s="199"/>
      <c r="C224" s="200"/>
      <c r="D224" s="200"/>
      <c r="E224" s="200"/>
      <c r="F224" s="200"/>
      <c r="G224" s="200"/>
      <c r="H224" s="200"/>
      <c r="I224" s="200"/>
      <c r="J224" s="201"/>
    </row>
    <row r="225" spans="1:10" x14ac:dyDescent="0.3">
      <c r="A225" s="195"/>
      <c r="B225" s="199"/>
      <c r="C225" s="200"/>
      <c r="D225" s="200"/>
      <c r="E225" s="200"/>
      <c r="F225" s="200"/>
      <c r="G225" s="200"/>
      <c r="H225" s="200"/>
      <c r="I225" s="200"/>
      <c r="J225" s="201"/>
    </row>
    <row r="226" spans="1:10" x14ac:dyDescent="0.3">
      <c r="A226" s="195"/>
      <c r="B226" s="199"/>
      <c r="C226" s="200"/>
      <c r="D226" s="200"/>
      <c r="E226" s="200"/>
      <c r="F226" s="200"/>
      <c r="G226" s="200"/>
      <c r="H226" s="200"/>
      <c r="I226" s="200"/>
      <c r="J226" s="201"/>
    </row>
    <row r="227" spans="1:10" ht="15" thickBot="1" x14ac:dyDescent="0.35">
      <c r="A227" s="195"/>
      <c r="B227" s="202"/>
      <c r="C227" s="203"/>
      <c r="D227" s="203"/>
      <c r="E227" s="203"/>
      <c r="F227" s="203"/>
      <c r="G227" s="203"/>
      <c r="H227" s="203"/>
      <c r="I227" s="203"/>
      <c r="J227" s="204"/>
    </row>
    <row r="228" spans="1:10" x14ac:dyDescent="0.3">
      <c r="A228" s="77"/>
      <c r="B228" s="77"/>
      <c r="C228" s="77"/>
      <c r="D228" s="77"/>
      <c r="E228" s="77"/>
      <c r="F228" s="77"/>
      <c r="G228" s="77"/>
      <c r="H228" s="77"/>
      <c r="I228" s="77"/>
      <c r="J228" s="77"/>
    </row>
    <row r="229" spans="1:10" s="3" customFormat="1" ht="19.5" customHeight="1" thickBot="1" x14ac:dyDescent="0.35">
      <c r="A229" s="191" t="s">
        <v>2</v>
      </c>
      <c r="B229" s="191"/>
      <c r="C229" s="191"/>
      <c r="D229" s="191"/>
      <c r="E229" s="191"/>
      <c r="F229" s="191"/>
      <c r="G229" s="191"/>
      <c r="H229" s="191"/>
      <c r="I229" s="117"/>
      <c r="J229" s="117"/>
    </row>
    <row r="230" spans="1:10" ht="27" customHeight="1" x14ac:dyDescent="0.3">
      <c r="A230" s="195"/>
      <c r="B230" s="196"/>
      <c r="C230" s="197"/>
      <c r="D230" s="197"/>
      <c r="E230" s="197"/>
      <c r="F230" s="197"/>
      <c r="G230" s="197"/>
      <c r="H230" s="197"/>
      <c r="I230" s="197"/>
      <c r="J230" s="198"/>
    </row>
    <row r="231" spans="1:10" x14ac:dyDescent="0.3">
      <c r="A231" s="195"/>
      <c r="B231" s="199"/>
      <c r="C231" s="200"/>
      <c r="D231" s="200"/>
      <c r="E231" s="200"/>
      <c r="F231" s="200"/>
      <c r="G231" s="200"/>
      <c r="H231" s="200"/>
      <c r="I231" s="200"/>
      <c r="J231" s="201"/>
    </row>
    <row r="232" spans="1:10" x14ac:dyDescent="0.3">
      <c r="A232" s="195"/>
      <c r="B232" s="199"/>
      <c r="C232" s="200"/>
      <c r="D232" s="200"/>
      <c r="E232" s="200"/>
      <c r="F232" s="200"/>
      <c r="G232" s="200"/>
      <c r="H232" s="200"/>
      <c r="I232" s="200"/>
      <c r="J232" s="201"/>
    </row>
    <row r="233" spans="1:10" x14ac:dyDescent="0.3">
      <c r="A233" s="195"/>
      <c r="B233" s="199"/>
      <c r="C233" s="200"/>
      <c r="D233" s="200"/>
      <c r="E233" s="200"/>
      <c r="F233" s="200"/>
      <c r="G233" s="200"/>
      <c r="H233" s="200"/>
      <c r="I233" s="200"/>
      <c r="J233" s="201"/>
    </row>
    <row r="234" spans="1:10" x14ac:dyDescent="0.3">
      <c r="A234" s="195"/>
      <c r="B234" s="199"/>
      <c r="C234" s="200"/>
      <c r="D234" s="200"/>
      <c r="E234" s="200"/>
      <c r="F234" s="200"/>
      <c r="G234" s="200"/>
      <c r="H234" s="200"/>
      <c r="I234" s="200"/>
      <c r="J234" s="201"/>
    </row>
    <row r="235" spans="1:10" x14ac:dyDescent="0.3">
      <c r="A235" s="195"/>
      <c r="B235" s="199"/>
      <c r="C235" s="200"/>
      <c r="D235" s="200"/>
      <c r="E235" s="200"/>
      <c r="F235" s="200"/>
      <c r="G235" s="200"/>
      <c r="H235" s="200"/>
      <c r="I235" s="200"/>
      <c r="J235" s="201"/>
    </row>
    <row r="236" spans="1:10" x14ac:dyDescent="0.3">
      <c r="A236" s="195"/>
      <c r="B236" s="199"/>
      <c r="C236" s="200"/>
      <c r="D236" s="200"/>
      <c r="E236" s="200"/>
      <c r="F236" s="200"/>
      <c r="G236" s="200"/>
      <c r="H236" s="200"/>
      <c r="I236" s="200"/>
      <c r="J236" s="201"/>
    </row>
    <row r="237" spans="1:10" ht="15" thickBot="1" x14ac:dyDescent="0.35">
      <c r="A237" s="195"/>
      <c r="B237" s="202"/>
      <c r="C237" s="203"/>
      <c r="D237" s="203"/>
      <c r="E237" s="203"/>
      <c r="F237" s="203"/>
      <c r="G237" s="203"/>
      <c r="H237" s="203"/>
      <c r="I237" s="203"/>
      <c r="J237" s="204"/>
    </row>
    <row r="238" spans="1:10" ht="4.2" customHeight="1" x14ac:dyDescent="0.3"/>
    <row r="239" spans="1:10" ht="15.6" x14ac:dyDescent="0.3">
      <c r="A239" s="205" t="s">
        <v>23</v>
      </c>
      <c r="B239" s="206"/>
      <c r="C239" s="206"/>
      <c r="D239" s="206"/>
      <c r="E239" s="206"/>
      <c r="F239" s="206"/>
      <c r="G239" s="207"/>
      <c r="I239" s="208" t="s">
        <v>48</v>
      </c>
      <c r="J239" s="209"/>
    </row>
    <row r="240" spans="1:10" x14ac:dyDescent="0.3">
      <c r="A240" s="176" t="s">
        <v>1</v>
      </c>
      <c r="B240" s="177"/>
      <c r="C240" s="177"/>
      <c r="D240" s="177"/>
      <c r="E240" s="177"/>
      <c r="F240" s="177"/>
      <c r="G240" s="178"/>
      <c r="I240" s="185" t="s">
        <v>49</v>
      </c>
      <c r="J240" s="186"/>
    </row>
    <row r="241" spans="1:10" x14ac:dyDescent="0.3">
      <c r="A241" s="179"/>
      <c r="B241" s="180"/>
      <c r="C241" s="180"/>
      <c r="D241" s="180"/>
      <c r="E241" s="180"/>
      <c r="F241" s="180"/>
      <c r="G241" s="181"/>
      <c r="I241" s="187"/>
      <c r="J241" s="188"/>
    </row>
    <row r="242" spans="1:10" x14ac:dyDescent="0.3">
      <c r="A242" s="179"/>
      <c r="B242" s="180"/>
      <c r="C242" s="180"/>
      <c r="D242" s="180"/>
      <c r="E242" s="180"/>
      <c r="F242" s="180"/>
      <c r="G242" s="181"/>
      <c r="I242" s="187"/>
      <c r="J242" s="188"/>
    </row>
    <row r="243" spans="1:10" x14ac:dyDescent="0.3">
      <c r="A243" s="179"/>
      <c r="B243" s="180"/>
      <c r="C243" s="180"/>
      <c r="D243" s="180"/>
      <c r="E243" s="180"/>
      <c r="F243" s="180"/>
      <c r="G243" s="181"/>
      <c r="I243" s="187"/>
      <c r="J243" s="188"/>
    </row>
    <row r="244" spans="1:10" x14ac:dyDescent="0.3">
      <c r="A244" s="179"/>
      <c r="B244" s="180"/>
      <c r="C244" s="180"/>
      <c r="D244" s="180"/>
      <c r="E244" s="180"/>
      <c r="F244" s="180"/>
      <c r="G244" s="181"/>
      <c r="I244" s="187"/>
      <c r="J244" s="188"/>
    </row>
    <row r="245" spans="1:10" x14ac:dyDescent="0.3">
      <c r="A245" s="179"/>
      <c r="B245" s="180"/>
      <c r="C245" s="180"/>
      <c r="D245" s="180"/>
      <c r="E245" s="180"/>
      <c r="F245" s="180"/>
      <c r="G245" s="181"/>
      <c r="I245" s="187"/>
      <c r="J245" s="188"/>
    </row>
    <row r="246" spans="1:10" x14ac:dyDescent="0.3">
      <c r="A246" s="179"/>
      <c r="B246" s="180"/>
      <c r="C246" s="180"/>
      <c r="D246" s="180"/>
      <c r="E246" s="180"/>
      <c r="F246" s="180"/>
      <c r="G246" s="181"/>
      <c r="I246" s="187"/>
      <c r="J246" s="188"/>
    </row>
    <row r="247" spans="1:10" x14ac:dyDescent="0.3">
      <c r="A247" s="182"/>
      <c r="B247" s="183"/>
      <c r="C247" s="183"/>
      <c r="D247" s="183"/>
      <c r="E247" s="183"/>
      <c r="F247" s="183"/>
      <c r="G247" s="184"/>
      <c r="I247" s="189"/>
      <c r="J247" s="190"/>
    </row>
  </sheetData>
  <sheetProtection algorithmName="SHA-512" hashValue="hhtAn4FONeijoASRzasS0dfH+mRnJ2WKGtaf2yfYzLRCR3CYhhbvRNz6eOMXnMTk1o5z//Jk6VwatWeWWOEAJA==" saltValue="T9EffyTduiibxeU3GUwAcw==" spinCount="100000" sheet="1" objects="1" scenarios="1"/>
  <mergeCells count="205">
    <mergeCell ref="B165:E165"/>
    <mergeCell ref="A13:B13"/>
    <mergeCell ref="A14:B14"/>
    <mergeCell ref="C13:J13"/>
    <mergeCell ref="C14:J14"/>
    <mergeCell ref="B93:E93"/>
    <mergeCell ref="B74:E74"/>
    <mergeCell ref="B78:E78"/>
    <mergeCell ref="B59:E59"/>
    <mergeCell ref="B61:E61"/>
    <mergeCell ref="B72:E72"/>
    <mergeCell ref="B63:E63"/>
    <mergeCell ref="B64:E64"/>
    <mergeCell ref="B70:E70"/>
    <mergeCell ref="B88:E88"/>
    <mergeCell ref="B82:E82"/>
    <mergeCell ref="B62:E62"/>
    <mergeCell ref="B57:E57"/>
    <mergeCell ref="B58:E58"/>
    <mergeCell ref="B55:E55"/>
    <mergeCell ref="B22:E22"/>
    <mergeCell ref="B24:E24"/>
    <mergeCell ref="B34:E34"/>
    <mergeCell ref="B35:E35"/>
    <mergeCell ref="B155:E155"/>
    <mergeCell ref="A17:J17"/>
    <mergeCell ref="B20:E20"/>
    <mergeCell ref="B21:E21"/>
    <mergeCell ref="B154:E154"/>
    <mergeCell ref="B126:E126"/>
    <mergeCell ref="B80:E80"/>
    <mergeCell ref="B115:E115"/>
    <mergeCell ref="B124:E124"/>
    <mergeCell ref="B105:E105"/>
    <mergeCell ref="B95:E95"/>
    <mergeCell ref="B111:E111"/>
    <mergeCell ref="B101:E101"/>
    <mergeCell ref="B103:E103"/>
    <mergeCell ref="B114:E114"/>
    <mergeCell ref="B117:E117"/>
    <mergeCell ref="B118:E118"/>
    <mergeCell ref="B125:E125"/>
    <mergeCell ref="B127:E127"/>
    <mergeCell ref="B92:E92"/>
    <mergeCell ref="B81:E81"/>
    <mergeCell ref="B84:E84"/>
    <mergeCell ref="B86:E86"/>
    <mergeCell ref="B116:E116"/>
    <mergeCell ref="I1:J1"/>
    <mergeCell ref="A4:J6"/>
    <mergeCell ref="A9:B9"/>
    <mergeCell ref="A10:B10"/>
    <mergeCell ref="C9:J9"/>
    <mergeCell ref="C10:J10"/>
    <mergeCell ref="A11:B11"/>
    <mergeCell ref="A12:B12"/>
    <mergeCell ref="A8:J8"/>
    <mergeCell ref="C12:J12"/>
    <mergeCell ref="C11:J11"/>
    <mergeCell ref="B122:E122"/>
    <mergeCell ref="B123:E123"/>
    <mergeCell ref="B98:E98"/>
    <mergeCell ref="B100:E100"/>
    <mergeCell ref="B108:E108"/>
    <mergeCell ref="B102:E102"/>
    <mergeCell ref="B104:E104"/>
    <mergeCell ref="B121:E121"/>
    <mergeCell ref="B110:E110"/>
    <mergeCell ref="B107:E107"/>
    <mergeCell ref="B106:E106"/>
    <mergeCell ref="B119:E119"/>
    <mergeCell ref="B99:E99"/>
    <mergeCell ref="B109:E109"/>
    <mergeCell ref="B113:E113"/>
    <mergeCell ref="B94:E94"/>
    <mergeCell ref="B87:E87"/>
    <mergeCell ref="B89:E89"/>
    <mergeCell ref="B91:E91"/>
    <mergeCell ref="B96:E96"/>
    <mergeCell ref="B112:E112"/>
    <mergeCell ref="B28:E28"/>
    <mergeCell ref="B29:E29"/>
    <mergeCell ref="B30:E30"/>
    <mergeCell ref="B31:E31"/>
    <mergeCell ref="B76:E76"/>
    <mergeCell ref="B77:E77"/>
    <mergeCell ref="B79:E79"/>
    <mergeCell ref="B54:E54"/>
    <mergeCell ref="B50:E50"/>
    <mergeCell ref="B52:E52"/>
    <mergeCell ref="B25:E25"/>
    <mergeCell ref="B38:E38"/>
    <mergeCell ref="B41:E41"/>
    <mergeCell ref="B32:E32"/>
    <mergeCell ref="B73:E73"/>
    <mergeCell ref="B60:E60"/>
    <mergeCell ref="B53:E53"/>
    <mergeCell ref="B33:E33"/>
    <mergeCell ref="B37:E37"/>
    <mergeCell ref="B26:E26"/>
    <mergeCell ref="B27:E27"/>
    <mergeCell ref="B48:E48"/>
    <mergeCell ref="B46:E46"/>
    <mergeCell ref="B49:E49"/>
    <mergeCell ref="B39:E39"/>
    <mergeCell ref="B44:E44"/>
    <mergeCell ref="B45:E45"/>
    <mergeCell ref="B42:E42"/>
    <mergeCell ref="B43:E43"/>
    <mergeCell ref="B68:E68"/>
    <mergeCell ref="B69:E69"/>
    <mergeCell ref="B65:E65"/>
    <mergeCell ref="B67:E67"/>
    <mergeCell ref="B71:E71"/>
    <mergeCell ref="A240:G247"/>
    <mergeCell ref="I240:J247"/>
    <mergeCell ref="A219:H219"/>
    <mergeCell ref="B217:I217"/>
    <mergeCell ref="B213:E213"/>
    <mergeCell ref="B214:E214"/>
    <mergeCell ref="B204:E204"/>
    <mergeCell ref="B211:E211"/>
    <mergeCell ref="B208:E208"/>
    <mergeCell ref="B212:E212"/>
    <mergeCell ref="B209:E209"/>
    <mergeCell ref="B210:E210"/>
    <mergeCell ref="B205:E205"/>
    <mergeCell ref="B206:E206"/>
    <mergeCell ref="B207:E207"/>
    <mergeCell ref="A220:A227"/>
    <mergeCell ref="B220:J227"/>
    <mergeCell ref="A229:H229"/>
    <mergeCell ref="A230:A237"/>
    <mergeCell ref="B230:J237"/>
    <mergeCell ref="A239:G239"/>
    <mergeCell ref="I239:J239"/>
    <mergeCell ref="B203:E203"/>
    <mergeCell ref="B202:J202"/>
    <mergeCell ref="B180:E180"/>
    <mergeCell ref="B181:E181"/>
    <mergeCell ref="B182:E182"/>
    <mergeCell ref="B184:E184"/>
    <mergeCell ref="B188:E188"/>
    <mergeCell ref="B201:E201"/>
    <mergeCell ref="B197:E197"/>
    <mergeCell ref="B195:E195"/>
    <mergeCell ref="B196:E196"/>
    <mergeCell ref="B199:E199"/>
    <mergeCell ref="B190:E190"/>
    <mergeCell ref="B191:E191"/>
    <mergeCell ref="B192:E192"/>
    <mergeCell ref="B193:E193"/>
    <mergeCell ref="B200:E200"/>
    <mergeCell ref="B185:E185"/>
    <mergeCell ref="B186:E186"/>
    <mergeCell ref="B187:E187"/>
    <mergeCell ref="B194:E194"/>
    <mergeCell ref="B128:E128"/>
    <mergeCell ref="B134:E134"/>
    <mergeCell ref="B162:E162"/>
    <mergeCell ref="B136:E136"/>
    <mergeCell ref="B164:E164"/>
    <mergeCell ref="B138:E138"/>
    <mergeCell ref="B166:E166"/>
    <mergeCell ref="B172:E172"/>
    <mergeCell ref="B174:E174"/>
    <mergeCell ref="B156:E156"/>
    <mergeCell ref="B152:E152"/>
    <mergeCell ref="B144:E144"/>
    <mergeCell ref="B146:E146"/>
    <mergeCell ref="B158:E158"/>
    <mergeCell ref="B159:E159"/>
    <mergeCell ref="B157:E157"/>
    <mergeCell ref="B160:E160"/>
    <mergeCell ref="B167:E167"/>
    <mergeCell ref="B170:E170"/>
    <mergeCell ref="B130:E130"/>
    <mergeCell ref="B143:E143"/>
    <mergeCell ref="B145:E145"/>
    <mergeCell ref="B148:E148"/>
    <mergeCell ref="B131:E131"/>
    <mergeCell ref="B178:E178"/>
    <mergeCell ref="B168:E168"/>
    <mergeCell ref="B169:E169"/>
    <mergeCell ref="B171:E171"/>
    <mergeCell ref="B173:E173"/>
    <mergeCell ref="B176:E176"/>
    <mergeCell ref="B129:E129"/>
    <mergeCell ref="B139:E139"/>
    <mergeCell ref="B147:E147"/>
    <mergeCell ref="B132:E132"/>
    <mergeCell ref="B175:E175"/>
    <mergeCell ref="B177:E177"/>
    <mergeCell ref="B149:E149"/>
    <mergeCell ref="B133:E133"/>
    <mergeCell ref="B135:E135"/>
    <mergeCell ref="B137:E137"/>
    <mergeCell ref="B140:E140"/>
    <mergeCell ref="B141:E141"/>
    <mergeCell ref="B161:E161"/>
    <mergeCell ref="B142:E142"/>
    <mergeCell ref="B150:E150"/>
    <mergeCell ref="B151:E151"/>
    <mergeCell ref="B153:E153"/>
    <mergeCell ref="B163:E163"/>
  </mergeCells>
  <phoneticPr fontId="13" type="noConversion"/>
  <pageMargins left="0.25" right="0.25" top="0.75" bottom="0.75" header="0.3" footer="0.3"/>
  <pageSetup paperSize="9" scale="16" orientation="portrait" r:id="rId1"/>
  <headerFooter scaleWithDoc="0" alignWithMargins="0"/>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200-000000000000}">
          <x14:formula1>
            <xm:f>Eenheden!$A$1:$A$5</xm:f>
          </x14:formula1>
          <xm:sqref>G21</xm:sqref>
        </x14:dataValidation>
        <x14:dataValidation type="list" allowBlank="1" showInputMessage="1" showErrorMessage="1" xr:uid="{AC939126-94F4-441E-98ED-213E958C5311}">
          <x14:formula1>
            <xm:f>Eenheden!$A$1:$A$6</xm:f>
          </x14:formula1>
          <xm:sqref>G26:G34 G38 G43:G45 G49 G53:G54 G76</xm:sqref>
        </x14:dataValidation>
        <x14:dataValidation type="list" allowBlank="1" showInputMessage="1" showErrorMessage="1" xr:uid="{0FA6BFB5-50C0-4312-8298-729A26486AD4}">
          <x14:formula1>
            <xm:f>Eenheden!$A$1:$A$7</xm:f>
          </x14:formula1>
          <xm:sqref>G92:G95 G195:G196 G107:G108 G117:G118 G140:G141 G192:G193 G181 G185:G187 G148:G149 G130:G131 G158:G159 G168:G169 G176:G177</xm:sqref>
        </x14:dataValidation>
        <x14:dataValidation type="list" allowBlank="1" showInputMessage="1" showErrorMessage="1" xr:uid="{FD74F48D-EB6B-4A9B-BF8E-BA25E1E0B864}">
          <x14:formula1>
            <xm:f>Eenheden!$A$1:$A$8</xm:f>
          </x14:formula1>
          <xm:sqref>G185:G187 G189 G204:G213</xm:sqref>
        </x14:dataValidation>
        <x14:dataValidation type="list" allowBlank="1" showInputMessage="1" showErrorMessage="1" xr:uid="{B4134B3D-5438-4EA7-92CB-988A02B523B6}">
          <x14:formula1>
            <xm:f>Eenheden!$A$1:$A$9</xm:f>
          </x14:formula1>
          <xm:sqref>G200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D5669-7674-418F-979C-D7E0D2C09A27}">
  <sheetPr>
    <pageSetUpPr fitToPage="1"/>
  </sheetPr>
  <dimension ref="A1:BO267"/>
  <sheetViews>
    <sheetView showGridLines="0" topLeftCell="A119" zoomScale="85" zoomScaleNormal="85" zoomScaleSheetLayoutView="85" workbookViewId="0">
      <selection activeCell="B140" sqref="B140:E140"/>
    </sheetView>
  </sheetViews>
  <sheetFormatPr defaultColWidth="9.109375" defaultRowHeight="14.4" x14ac:dyDescent="0.3"/>
  <cols>
    <col min="2" max="2" width="25" customWidth="1"/>
    <col min="5" max="5" width="11.109375" customWidth="1"/>
    <col min="6" max="6" width="12.33203125" customWidth="1"/>
    <col min="7" max="7" width="22.109375" customWidth="1"/>
    <col min="8" max="8" width="17.88671875" customWidth="1"/>
    <col min="9" max="9" width="24.5546875" customWidth="1"/>
    <col min="10" max="10" width="35.33203125" customWidth="1"/>
  </cols>
  <sheetData>
    <row r="1" spans="1:10" ht="21" x14ac:dyDescent="0.4">
      <c r="A1" s="19" t="s">
        <v>44</v>
      </c>
      <c r="B1" s="19"/>
      <c r="C1" s="19"/>
      <c r="D1" s="19"/>
      <c r="E1" s="19"/>
      <c r="F1" s="19"/>
      <c r="G1" s="19"/>
      <c r="H1" s="19"/>
      <c r="I1" s="212" t="s">
        <v>14</v>
      </c>
      <c r="J1" s="212"/>
    </row>
    <row r="4" spans="1:10" ht="15" customHeight="1" x14ac:dyDescent="0.3">
      <c r="A4" s="213" t="s">
        <v>45</v>
      </c>
      <c r="B4" s="213"/>
      <c r="C4" s="213"/>
      <c r="D4" s="213"/>
      <c r="E4" s="213"/>
      <c r="F4" s="213"/>
      <c r="G4" s="213"/>
      <c r="H4" s="213"/>
      <c r="I4" s="213"/>
      <c r="J4" s="213"/>
    </row>
    <row r="5" spans="1:10" x14ac:dyDescent="0.3">
      <c r="A5" s="213"/>
      <c r="B5" s="213"/>
      <c r="C5" s="213"/>
      <c r="D5" s="213"/>
      <c r="E5" s="213"/>
      <c r="F5" s="213"/>
      <c r="G5" s="213"/>
      <c r="H5" s="213"/>
      <c r="I5" s="213"/>
      <c r="J5" s="213"/>
    </row>
    <row r="6" spans="1:10" x14ac:dyDescent="0.3">
      <c r="A6" s="213"/>
      <c r="B6" s="213"/>
      <c r="C6" s="213"/>
      <c r="D6" s="213"/>
      <c r="E6" s="213"/>
      <c r="F6" s="213"/>
      <c r="G6" s="213"/>
      <c r="H6" s="213"/>
      <c r="I6" s="213"/>
      <c r="J6" s="213"/>
    </row>
    <row r="8" spans="1:10" ht="19.5" customHeight="1" x14ac:dyDescent="0.3">
      <c r="A8" s="220" t="s">
        <v>23</v>
      </c>
      <c r="B8" s="221"/>
      <c r="C8" s="221"/>
      <c r="D8" s="221"/>
      <c r="E8" s="221"/>
      <c r="F8" s="221"/>
      <c r="G8" s="221"/>
      <c r="H8" s="221"/>
      <c r="I8" s="221"/>
      <c r="J8" s="221"/>
    </row>
    <row r="9" spans="1:10" ht="19.5" customHeight="1" x14ac:dyDescent="0.3">
      <c r="A9" s="214" t="s">
        <v>12</v>
      </c>
      <c r="B9" s="215"/>
      <c r="C9" s="216" t="str">
        <f>IF(Totaalblad!D6=0," ",Totaalblad!D6)</f>
        <v xml:space="preserve"> </v>
      </c>
      <c r="D9" s="217"/>
      <c r="E9" s="217"/>
      <c r="F9" s="217"/>
      <c r="G9" s="217"/>
      <c r="H9" s="217"/>
      <c r="I9" s="217"/>
      <c r="J9" s="217"/>
    </row>
    <row r="10" spans="1:10" ht="19.5" customHeight="1" x14ac:dyDescent="0.3">
      <c r="A10" s="214" t="s">
        <v>10</v>
      </c>
      <c r="B10" s="215"/>
      <c r="C10" s="216" t="str">
        <f>IF(Totaalblad!D7=0," ",Totaalblad!D7)</f>
        <v xml:space="preserve"> </v>
      </c>
      <c r="D10" s="217"/>
      <c r="E10" s="217"/>
      <c r="F10" s="217"/>
      <c r="G10" s="217"/>
      <c r="H10" s="217"/>
      <c r="I10" s="217"/>
      <c r="J10" s="217"/>
    </row>
    <row r="11" spans="1:10" ht="19.5" customHeight="1" x14ac:dyDescent="0.3">
      <c r="A11" s="214" t="s">
        <v>9</v>
      </c>
      <c r="B11" s="215"/>
      <c r="C11" s="216" t="str">
        <f>IF(Totaalblad!D8=0," ",Totaalblad!D8)</f>
        <v xml:space="preserve"> </v>
      </c>
      <c r="D11" s="217"/>
      <c r="E11" s="217"/>
      <c r="F11" s="217"/>
      <c r="G11" s="217"/>
      <c r="H11" s="217"/>
      <c r="I11" s="217"/>
      <c r="J11" s="217"/>
    </row>
    <row r="12" spans="1:10" ht="19.5" customHeight="1" x14ac:dyDescent="0.3">
      <c r="A12" s="218" t="s">
        <v>24</v>
      </c>
      <c r="B12" s="219"/>
      <c r="C12" s="216" t="str">
        <f>IF(Totaalblad!D9=0," ",Totaalblad!D9)</f>
        <v xml:space="preserve"> </v>
      </c>
      <c r="D12" s="217"/>
      <c r="E12" s="217"/>
      <c r="F12" s="217"/>
      <c r="G12" s="217"/>
      <c r="H12" s="217"/>
      <c r="I12" s="217"/>
      <c r="J12" s="217"/>
    </row>
    <row r="13" spans="1:10" ht="19.5" customHeight="1" x14ac:dyDescent="0.3">
      <c r="A13" s="214" t="s">
        <v>8</v>
      </c>
      <c r="B13" s="215"/>
      <c r="C13" s="216" t="str">
        <f>IF(Totaalblad!D10=0," ",Totaalblad!D10)</f>
        <v xml:space="preserve"> </v>
      </c>
      <c r="D13" s="217"/>
      <c r="E13" s="217"/>
      <c r="F13" s="217"/>
      <c r="G13" s="217"/>
      <c r="H13" s="217"/>
      <c r="I13" s="217"/>
      <c r="J13" s="217"/>
    </row>
    <row r="14" spans="1:10" ht="19.5" customHeight="1" x14ac:dyDescent="0.3">
      <c r="A14" s="214" t="s">
        <v>7</v>
      </c>
      <c r="B14" s="215"/>
      <c r="C14" s="216" t="str">
        <f>IF(Totaalblad!D11=0," ",Totaalblad!D11)</f>
        <v xml:space="preserve"> </v>
      </c>
      <c r="D14" s="217"/>
      <c r="E14" s="217"/>
      <c r="F14" s="217"/>
      <c r="G14" s="217"/>
      <c r="H14" s="217"/>
      <c r="I14" s="217"/>
      <c r="J14" s="217"/>
    </row>
    <row r="15" spans="1:10" x14ac:dyDescent="0.3">
      <c r="C15" s="11"/>
      <c r="D15" s="11"/>
      <c r="E15" s="11"/>
      <c r="F15" s="11"/>
      <c r="G15" s="11"/>
      <c r="H15" s="11"/>
      <c r="I15" s="11"/>
      <c r="J15" s="11"/>
    </row>
    <row r="16" spans="1:10" s="2" customFormat="1" ht="24" customHeight="1" x14ac:dyDescent="0.3">
      <c r="A16" s="25"/>
      <c r="B16" s="25"/>
      <c r="C16" s="25"/>
      <c r="D16" s="25"/>
      <c r="E16" s="25"/>
      <c r="F16" s="25"/>
      <c r="G16" s="25"/>
      <c r="H16" s="25"/>
      <c r="I16" s="25"/>
      <c r="J16" s="26"/>
    </row>
    <row r="17" spans="1:67" s="13" customFormat="1" ht="33" customHeight="1" x14ac:dyDescent="0.3">
      <c r="A17" s="222" t="s">
        <v>155</v>
      </c>
      <c r="B17" s="222"/>
      <c r="C17" s="222"/>
      <c r="D17" s="222"/>
      <c r="E17" s="222"/>
      <c r="F17" s="222"/>
      <c r="G17" s="222"/>
      <c r="H17" s="222"/>
      <c r="I17" s="222"/>
      <c r="J17" s="22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row>
    <row r="18" spans="1:67" s="13" customFormat="1" ht="14.25" customHeight="1" x14ac:dyDescent="0.3">
      <c r="A18" s="2"/>
      <c r="B18" s="20"/>
      <c r="C18" s="20"/>
      <c r="D18" s="20"/>
      <c r="E18" s="20"/>
      <c r="F18" s="20"/>
      <c r="G18" s="20"/>
      <c r="H18" s="20"/>
      <c r="I18" s="20"/>
      <c r="J18" s="21"/>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row>
    <row r="19" spans="1:67" s="14" customFormat="1" ht="25.5" customHeight="1" x14ac:dyDescent="0.3">
      <c r="A19" s="22"/>
      <c r="B19" s="22"/>
      <c r="C19" s="22"/>
      <c r="D19" s="22"/>
      <c r="E19" s="22"/>
      <c r="F19" s="22"/>
      <c r="G19" s="22"/>
      <c r="H19" s="22"/>
      <c r="I19" s="22"/>
      <c r="J19" s="23"/>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row>
    <row r="20" spans="1:67" s="14" customFormat="1" ht="20.25" customHeight="1" x14ac:dyDescent="0.3">
      <c r="A20" s="15"/>
      <c r="B20" s="223" t="s">
        <v>51</v>
      </c>
      <c r="C20" s="223"/>
      <c r="D20" s="223"/>
      <c r="E20" s="223"/>
      <c r="F20" s="16" t="s">
        <v>0</v>
      </c>
      <c r="G20" s="16" t="s">
        <v>6</v>
      </c>
      <c r="H20" s="17" t="s">
        <v>5</v>
      </c>
      <c r="I20" s="24" t="s">
        <v>4</v>
      </c>
      <c r="J20" s="18" t="s">
        <v>156</v>
      </c>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row>
    <row r="21" spans="1:67" ht="20.25" customHeight="1" x14ac:dyDescent="0.3">
      <c r="A21" s="68"/>
      <c r="B21" s="158" t="s">
        <v>52</v>
      </c>
      <c r="C21" s="158"/>
      <c r="D21" s="158"/>
      <c r="E21" s="158"/>
      <c r="F21" s="60" t="s">
        <v>53</v>
      </c>
      <c r="G21" s="61" t="s">
        <v>37</v>
      </c>
      <c r="H21" s="62"/>
      <c r="I21" s="64">
        <v>209.79</v>
      </c>
      <c r="J21" s="69">
        <f>+H21*I21</f>
        <v>0</v>
      </c>
    </row>
    <row r="22" spans="1:67" ht="20.25" customHeight="1" x14ac:dyDescent="0.3">
      <c r="A22" s="68"/>
      <c r="B22" s="157" t="s">
        <v>3</v>
      </c>
      <c r="C22" s="157"/>
      <c r="D22" s="157"/>
      <c r="E22" s="157"/>
      <c r="F22" s="70"/>
      <c r="G22" s="71"/>
      <c r="H22" s="72"/>
      <c r="I22" s="73"/>
      <c r="J22" s="74">
        <f>SUM(J21:J21)</f>
        <v>0</v>
      </c>
    </row>
    <row r="23" spans="1:67" x14ac:dyDescent="0.3">
      <c r="A23" s="75"/>
      <c r="B23" s="76"/>
      <c r="C23" s="77"/>
      <c r="D23" s="77"/>
      <c r="E23" s="77"/>
      <c r="F23" s="77"/>
      <c r="G23" s="78"/>
      <c r="H23" s="77"/>
      <c r="I23" s="79"/>
      <c r="J23" s="77"/>
    </row>
    <row r="24" spans="1:67" s="14" customFormat="1" ht="20.25" customHeight="1" x14ac:dyDescent="0.3">
      <c r="A24" s="80"/>
      <c r="B24" s="171" t="s">
        <v>30</v>
      </c>
      <c r="C24" s="171"/>
      <c r="D24" s="171"/>
      <c r="E24" s="171"/>
      <c r="F24" s="66" t="s">
        <v>0</v>
      </c>
      <c r="G24" s="66" t="s">
        <v>6</v>
      </c>
      <c r="H24" s="66" t="s">
        <v>5</v>
      </c>
      <c r="I24" s="81" t="s">
        <v>4</v>
      </c>
      <c r="J24" s="81" t="s">
        <v>156</v>
      </c>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row>
    <row r="25" spans="1:67" s="14" customFormat="1" ht="20.25" customHeight="1" x14ac:dyDescent="0.3">
      <c r="A25" s="80"/>
      <c r="B25" s="210" t="s">
        <v>61</v>
      </c>
      <c r="C25" s="210"/>
      <c r="D25" s="210"/>
      <c r="E25" s="210"/>
      <c r="F25" s="82"/>
      <c r="G25" s="82"/>
      <c r="H25" s="82"/>
      <c r="I25" s="67"/>
      <c r="J25" s="67"/>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row>
    <row r="26" spans="1:67" s="14" customFormat="1" ht="20.25" customHeight="1" x14ac:dyDescent="0.3">
      <c r="A26" s="68"/>
      <c r="B26" s="158" t="s">
        <v>54</v>
      </c>
      <c r="C26" s="158"/>
      <c r="D26" s="158"/>
      <c r="E26" s="158"/>
      <c r="F26" s="60" t="s">
        <v>31</v>
      </c>
      <c r="G26" s="61" t="s">
        <v>37</v>
      </c>
      <c r="H26" s="62"/>
      <c r="I26" s="63">
        <v>232.53</v>
      </c>
      <c r="J26" s="69">
        <f>+H26*I26</f>
        <v>0</v>
      </c>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row>
    <row r="27" spans="1:67" s="14" customFormat="1" ht="20.25" customHeight="1" x14ac:dyDescent="0.3">
      <c r="A27" s="68"/>
      <c r="B27" s="158" t="s">
        <v>54</v>
      </c>
      <c r="C27" s="158"/>
      <c r="D27" s="158"/>
      <c r="E27" s="158"/>
      <c r="F27" s="60" t="s">
        <v>32</v>
      </c>
      <c r="G27" s="61" t="s">
        <v>55</v>
      </c>
      <c r="H27" s="62"/>
      <c r="I27" s="64">
        <v>55.65</v>
      </c>
      <c r="J27" s="69">
        <f>+H27*I27</f>
        <v>0</v>
      </c>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row>
    <row r="28" spans="1:67" s="14" customFormat="1" ht="20.25" customHeight="1" x14ac:dyDescent="0.3">
      <c r="A28" s="68"/>
      <c r="B28" s="158" t="s">
        <v>56</v>
      </c>
      <c r="C28" s="158"/>
      <c r="D28" s="158"/>
      <c r="E28" s="158"/>
      <c r="F28" s="60" t="s">
        <v>33</v>
      </c>
      <c r="G28" s="61" t="s">
        <v>37</v>
      </c>
      <c r="H28" s="62"/>
      <c r="I28" s="64">
        <v>330.79</v>
      </c>
      <c r="J28" s="69">
        <f>+H28*I28</f>
        <v>0</v>
      </c>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row>
    <row r="29" spans="1:67" s="14" customFormat="1" ht="20.25" customHeight="1" x14ac:dyDescent="0.3">
      <c r="A29" s="68"/>
      <c r="B29" s="158" t="s">
        <v>56</v>
      </c>
      <c r="C29" s="158"/>
      <c r="D29" s="158"/>
      <c r="E29" s="158"/>
      <c r="F29" s="60" t="s">
        <v>34</v>
      </c>
      <c r="G29" s="61" t="s">
        <v>55</v>
      </c>
      <c r="H29" s="62"/>
      <c r="I29" s="64">
        <v>83.84</v>
      </c>
      <c r="J29" s="69">
        <f>+H29*I29</f>
        <v>0</v>
      </c>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row>
    <row r="30" spans="1:67" s="14" customFormat="1" ht="20.25" customHeight="1" x14ac:dyDescent="0.3">
      <c r="A30" s="80"/>
      <c r="B30" s="175" t="s">
        <v>57</v>
      </c>
      <c r="C30" s="175"/>
      <c r="D30" s="175"/>
      <c r="E30" s="175"/>
      <c r="F30" s="65"/>
      <c r="G30" s="65"/>
      <c r="H30" s="66"/>
      <c r="I30" s="67"/>
      <c r="J30" s="83"/>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row>
    <row r="31" spans="1:67" s="14" customFormat="1" ht="20.25" customHeight="1" x14ac:dyDescent="0.3">
      <c r="A31" s="68"/>
      <c r="B31" s="158" t="s">
        <v>54</v>
      </c>
      <c r="C31" s="158"/>
      <c r="D31" s="158"/>
      <c r="E31" s="158"/>
      <c r="F31" s="60" t="s">
        <v>31</v>
      </c>
      <c r="G31" s="61" t="s">
        <v>37</v>
      </c>
      <c r="H31" s="62"/>
      <c r="I31" s="63">
        <v>208.26</v>
      </c>
      <c r="J31" s="69">
        <f>+H31*I31</f>
        <v>0</v>
      </c>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row>
    <row r="32" spans="1:67" s="14" customFormat="1" ht="20.25" customHeight="1" x14ac:dyDescent="0.3">
      <c r="A32" s="68"/>
      <c r="B32" s="158" t="s">
        <v>54</v>
      </c>
      <c r="C32" s="158"/>
      <c r="D32" s="158"/>
      <c r="E32" s="158"/>
      <c r="F32" s="60" t="s">
        <v>32</v>
      </c>
      <c r="G32" s="61" t="s">
        <v>55</v>
      </c>
      <c r="H32" s="62"/>
      <c r="I32" s="64">
        <v>48.7</v>
      </c>
      <c r="J32" s="69">
        <f>+H32*I32</f>
        <v>0</v>
      </c>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row>
    <row r="33" spans="1:67" s="14" customFormat="1" ht="20.25" customHeight="1" x14ac:dyDescent="0.3">
      <c r="A33" s="68"/>
      <c r="B33" s="158" t="s">
        <v>56</v>
      </c>
      <c r="C33" s="158"/>
      <c r="D33" s="158"/>
      <c r="E33" s="158"/>
      <c r="F33" s="60" t="s">
        <v>33</v>
      </c>
      <c r="G33" s="61" t="s">
        <v>37</v>
      </c>
      <c r="H33" s="62"/>
      <c r="I33" s="64">
        <v>291.97000000000003</v>
      </c>
      <c r="J33" s="69">
        <f>+H33*I33</f>
        <v>0</v>
      </c>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row>
    <row r="34" spans="1:67" ht="20.25" customHeight="1" x14ac:dyDescent="0.3">
      <c r="A34" s="68"/>
      <c r="B34" s="158" t="s">
        <v>56</v>
      </c>
      <c r="C34" s="158"/>
      <c r="D34" s="158"/>
      <c r="E34" s="158"/>
      <c r="F34" s="60" t="s">
        <v>34</v>
      </c>
      <c r="G34" s="61" t="s">
        <v>55</v>
      </c>
      <c r="H34" s="62"/>
      <c r="I34" s="64">
        <v>72.7</v>
      </c>
      <c r="J34" s="69">
        <f>+H34*I34</f>
        <v>0</v>
      </c>
    </row>
    <row r="35" spans="1:67" ht="20.25" customHeight="1" x14ac:dyDescent="0.3">
      <c r="A35" s="68"/>
      <c r="B35" s="157" t="s">
        <v>3</v>
      </c>
      <c r="C35" s="157"/>
      <c r="D35" s="157"/>
      <c r="E35" s="157"/>
      <c r="F35" s="70"/>
      <c r="G35" s="71"/>
      <c r="H35" s="84"/>
      <c r="I35" s="73"/>
      <c r="J35" s="74">
        <f>SUM(J26:J34)</f>
        <v>0</v>
      </c>
    </row>
    <row r="36" spans="1:67" x14ac:dyDescent="0.3">
      <c r="A36" s="77"/>
      <c r="B36" s="77"/>
      <c r="C36" s="77"/>
      <c r="D36" s="77"/>
      <c r="E36" s="77"/>
      <c r="F36" s="77"/>
      <c r="G36" s="77"/>
      <c r="H36" s="77"/>
      <c r="I36" s="77"/>
      <c r="J36" s="77"/>
    </row>
    <row r="37" spans="1:67" s="14" customFormat="1" ht="20.25" customHeight="1" x14ac:dyDescent="0.3">
      <c r="A37" s="80"/>
      <c r="B37" s="171" t="s">
        <v>35</v>
      </c>
      <c r="C37" s="171"/>
      <c r="D37" s="171"/>
      <c r="E37" s="171"/>
      <c r="F37" s="66" t="s">
        <v>0</v>
      </c>
      <c r="G37" s="66" t="s">
        <v>6</v>
      </c>
      <c r="H37" s="66" t="s">
        <v>5</v>
      </c>
      <c r="I37" s="81" t="s">
        <v>4</v>
      </c>
      <c r="J37" s="81" t="s">
        <v>156</v>
      </c>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row>
    <row r="38" spans="1:67" s="14" customFormat="1" ht="20.25" customHeight="1" x14ac:dyDescent="0.3">
      <c r="A38" s="68"/>
      <c r="B38" s="158" t="s">
        <v>35</v>
      </c>
      <c r="C38" s="158"/>
      <c r="D38" s="158"/>
      <c r="E38" s="158"/>
      <c r="F38" s="60" t="s">
        <v>36</v>
      </c>
      <c r="G38" s="61" t="s">
        <v>37</v>
      </c>
      <c r="H38" s="62"/>
      <c r="I38" s="63">
        <v>54.31</v>
      </c>
      <c r="J38" s="69">
        <f>+H38*I38</f>
        <v>0</v>
      </c>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row>
    <row r="39" spans="1:67" ht="20.25" customHeight="1" x14ac:dyDescent="0.3">
      <c r="A39" s="68"/>
      <c r="B39" s="157" t="s">
        <v>3</v>
      </c>
      <c r="C39" s="157"/>
      <c r="D39" s="157"/>
      <c r="E39" s="157"/>
      <c r="F39" s="70"/>
      <c r="G39" s="71"/>
      <c r="H39" s="72"/>
      <c r="I39" s="73"/>
      <c r="J39" s="74">
        <f>SUM(J38:J38)</f>
        <v>0</v>
      </c>
    </row>
    <row r="40" spans="1:67" x14ac:dyDescent="0.3">
      <c r="A40" s="77"/>
      <c r="B40" s="77"/>
      <c r="C40" s="77"/>
      <c r="D40" s="77"/>
      <c r="E40" s="77"/>
      <c r="F40" s="77"/>
      <c r="G40" s="77"/>
      <c r="H40" s="77"/>
      <c r="I40" s="77"/>
      <c r="J40" s="77"/>
    </row>
    <row r="41" spans="1:67" s="14" customFormat="1" ht="20.25" customHeight="1" x14ac:dyDescent="0.3">
      <c r="A41" s="80"/>
      <c r="B41" s="171" t="s">
        <v>58</v>
      </c>
      <c r="C41" s="171"/>
      <c r="D41" s="171"/>
      <c r="E41" s="171"/>
      <c r="F41" s="66" t="s">
        <v>0</v>
      </c>
      <c r="G41" s="66" t="s">
        <v>6</v>
      </c>
      <c r="H41" s="66" t="s">
        <v>5</v>
      </c>
      <c r="I41" s="81" t="s">
        <v>4</v>
      </c>
      <c r="J41" s="81" t="s">
        <v>156</v>
      </c>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row>
    <row r="42" spans="1:67" s="14" customFormat="1" ht="20.25" customHeight="1" x14ac:dyDescent="0.3">
      <c r="A42" s="80"/>
      <c r="B42" s="210" t="s">
        <v>61</v>
      </c>
      <c r="C42" s="210"/>
      <c r="D42" s="210"/>
      <c r="E42" s="210"/>
      <c r="F42" s="82"/>
      <c r="G42" s="82"/>
      <c r="H42" s="82"/>
      <c r="I42" s="67"/>
      <c r="J42" s="67"/>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row>
    <row r="43" spans="1:67" s="14" customFormat="1" ht="20.25" customHeight="1" x14ac:dyDescent="0.3">
      <c r="A43" s="68"/>
      <c r="B43" s="158" t="s">
        <v>58</v>
      </c>
      <c r="C43" s="158"/>
      <c r="D43" s="158"/>
      <c r="E43" s="158"/>
      <c r="F43" s="60" t="s">
        <v>59</v>
      </c>
      <c r="G43" s="61" t="s">
        <v>37</v>
      </c>
      <c r="H43" s="62"/>
      <c r="I43" s="63">
        <v>115.42</v>
      </c>
      <c r="J43" s="69">
        <f>+H43*I43</f>
        <v>0</v>
      </c>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row>
    <row r="44" spans="1:67" s="14" customFormat="1" ht="20.25" customHeight="1" x14ac:dyDescent="0.3">
      <c r="A44" s="80"/>
      <c r="B44" s="175" t="s">
        <v>57</v>
      </c>
      <c r="C44" s="175"/>
      <c r="D44" s="175"/>
      <c r="E44" s="175"/>
      <c r="F44" s="65"/>
      <c r="G44" s="65"/>
      <c r="H44" s="66"/>
      <c r="I44" s="67"/>
      <c r="J44" s="83"/>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row>
    <row r="45" spans="1:67" s="14" customFormat="1" ht="20.25" customHeight="1" x14ac:dyDescent="0.3">
      <c r="A45" s="68"/>
      <c r="B45" s="158" t="s">
        <v>58</v>
      </c>
      <c r="C45" s="158"/>
      <c r="D45" s="158"/>
      <c r="E45" s="158"/>
      <c r="F45" s="60" t="s">
        <v>59</v>
      </c>
      <c r="G45" s="61" t="s">
        <v>37</v>
      </c>
      <c r="H45" s="62"/>
      <c r="I45" s="63">
        <v>105.15</v>
      </c>
      <c r="J45" s="69">
        <f>+H45*I45</f>
        <v>0</v>
      </c>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row>
    <row r="46" spans="1:67" ht="20.25" customHeight="1" x14ac:dyDescent="0.3">
      <c r="A46" s="68"/>
      <c r="B46" s="157" t="s">
        <v>3</v>
      </c>
      <c r="C46" s="157"/>
      <c r="D46" s="157"/>
      <c r="E46" s="157"/>
      <c r="F46" s="70"/>
      <c r="G46" s="71"/>
      <c r="H46" s="84"/>
      <c r="I46" s="73"/>
      <c r="J46" s="74">
        <f>SUM(J43:J45)</f>
        <v>0</v>
      </c>
    </row>
    <row r="47" spans="1:67" x14ac:dyDescent="0.3">
      <c r="A47" s="77"/>
      <c r="B47" s="77"/>
      <c r="C47" s="77"/>
      <c r="D47" s="77"/>
      <c r="E47" s="77"/>
      <c r="F47" s="77"/>
      <c r="G47" s="77"/>
      <c r="H47" s="77"/>
      <c r="I47" s="77"/>
      <c r="J47" s="77"/>
    </row>
    <row r="48" spans="1:67" s="14" customFormat="1" ht="20.25" customHeight="1" x14ac:dyDescent="0.3">
      <c r="A48" s="80"/>
      <c r="B48" s="171" t="s">
        <v>60</v>
      </c>
      <c r="C48" s="171"/>
      <c r="D48" s="171"/>
      <c r="E48" s="171"/>
      <c r="F48" s="66" t="s">
        <v>0</v>
      </c>
      <c r="G48" s="66" t="s">
        <v>6</v>
      </c>
      <c r="H48" s="66" t="s">
        <v>5</v>
      </c>
      <c r="I48" s="81" t="s">
        <v>4</v>
      </c>
      <c r="J48" s="81" t="s">
        <v>156</v>
      </c>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row>
    <row r="49" spans="1:67" s="14" customFormat="1" ht="20.25" customHeight="1" x14ac:dyDescent="0.3">
      <c r="A49" s="68"/>
      <c r="B49" s="158" t="s">
        <v>60</v>
      </c>
      <c r="C49" s="158"/>
      <c r="D49" s="158"/>
      <c r="E49" s="158"/>
      <c r="F49" s="60" t="s">
        <v>62</v>
      </c>
      <c r="G49" s="61" t="s">
        <v>37</v>
      </c>
      <c r="H49" s="62"/>
      <c r="I49" s="63">
        <v>152.18</v>
      </c>
      <c r="J49" s="69">
        <f>+H49*I49</f>
        <v>0</v>
      </c>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row>
    <row r="50" spans="1:67" ht="20.25" customHeight="1" x14ac:dyDescent="0.3">
      <c r="A50" s="68"/>
      <c r="B50" s="157" t="s">
        <v>3</v>
      </c>
      <c r="C50" s="157"/>
      <c r="D50" s="157"/>
      <c r="E50" s="157"/>
      <c r="F50" s="70"/>
      <c r="G50" s="71"/>
      <c r="H50" s="84"/>
      <c r="I50" s="73"/>
      <c r="J50" s="74">
        <f>SUM(J49:J49)</f>
        <v>0</v>
      </c>
    </row>
    <row r="51" spans="1:67" x14ac:dyDescent="0.3">
      <c r="A51" s="77"/>
      <c r="B51" s="77"/>
      <c r="C51" s="77"/>
      <c r="D51" s="77"/>
      <c r="E51" s="77"/>
      <c r="F51" s="77"/>
      <c r="G51" s="77"/>
      <c r="H51" s="77"/>
      <c r="I51" s="77"/>
      <c r="J51" s="77"/>
    </row>
    <row r="52" spans="1:67" s="14" customFormat="1" ht="32.25" customHeight="1" x14ac:dyDescent="0.3">
      <c r="A52" s="80"/>
      <c r="B52" s="211" t="s">
        <v>63</v>
      </c>
      <c r="C52" s="211"/>
      <c r="D52" s="211"/>
      <c r="E52" s="211"/>
      <c r="F52" s="66" t="s">
        <v>0</v>
      </c>
      <c r="G52" s="66" t="s">
        <v>6</v>
      </c>
      <c r="H52" s="66" t="s">
        <v>5</v>
      </c>
      <c r="I52" s="81" t="s">
        <v>4</v>
      </c>
      <c r="J52" s="81" t="s">
        <v>156</v>
      </c>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row>
    <row r="53" spans="1:67" s="14" customFormat="1" ht="20.25" customHeight="1" x14ac:dyDescent="0.3">
      <c r="A53" s="68"/>
      <c r="B53" s="158" t="s">
        <v>64</v>
      </c>
      <c r="C53" s="158"/>
      <c r="D53" s="158"/>
      <c r="E53" s="158"/>
      <c r="F53" s="60" t="s">
        <v>65</v>
      </c>
      <c r="G53" s="61" t="s">
        <v>55</v>
      </c>
      <c r="H53" s="62"/>
      <c r="I53" s="64">
        <v>96.63</v>
      </c>
      <c r="J53" s="69">
        <f>+H53*I53</f>
        <v>0</v>
      </c>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row>
    <row r="54" spans="1:67" s="14" customFormat="1" ht="20.25" customHeight="1" x14ac:dyDescent="0.3">
      <c r="A54" s="68"/>
      <c r="B54" s="158" t="s">
        <v>66</v>
      </c>
      <c r="C54" s="158"/>
      <c r="D54" s="158"/>
      <c r="E54" s="158"/>
      <c r="F54" s="60" t="s">
        <v>67</v>
      </c>
      <c r="G54" s="61" t="s">
        <v>55</v>
      </c>
      <c r="H54" s="62"/>
      <c r="I54" s="64">
        <v>96.63</v>
      </c>
      <c r="J54" s="69">
        <f>+H54*I54</f>
        <v>0</v>
      </c>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row>
    <row r="55" spans="1:67" ht="20.25" customHeight="1" x14ac:dyDescent="0.3">
      <c r="A55" s="68"/>
      <c r="B55" s="157" t="s">
        <v>3</v>
      </c>
      <c r="C55" s="157"/>
      <c r="D55" s="157"/>
      <c r="E55" s="157"/>
      <c r="F55" s="70"/>
      <c r="G55" s="71"/>
      <c r="H55" s="84"/>
      <c r="I55" s="73"/>
      <c r="J55" s="74">
        <f>SUM(J53:J54)</f>
        <v>0</v>
      </c>
    </row>
    <row r="56" spans="1:67" ht="20.25" customHeight="1" x14ac:dyDescent="0.3">
      <c r="A56" s="77"/>
      <c r="B56" s="107"/>
      <c r="C56" s="107"/>
      <c r="D56" s="107"/>
      <c r="E56" s="107"/>
      <c r="F56" s="108"/>
      <c r="G56" s="108"/>
      <c r="H56" s="118"/>
      <c r="I56" s="110"/>
      <c r="J56" s="119"/>
    </row>
    <row r="57" spans="1:67" ht="32.25" customHeight="1" x14ac:dyDescent="0.3">
      <c r="A57" s="54"/>
      <c r="B57" s="226" t="s">
        <v>68</v>
      </c>
      <c r="C57" s="226"/>
      <c r="D57" s="226"/>
      <c r="E57" s="226"/>
      <c r="F57" s="59" t="s">
        <v>0</v>
      </c>
      <c r="G57" s="59" t="s">
        <v>140</v>
      </c>
      <c r="H57" s="43" t="s">
        <v>149</v>
      </c>
      <c r="I57" s="44" t="s">
        <v>204</v>
      </c>
      <c r="J57" s="59" t="s">
        <v>156</v>
      </c>
    </row>
    <row r="58" spans="1:67" ht="20.25" customHeight="1" x14ac:dyDescent="0.3">
      <c r="A58" s="52"/>
      <c r="B58" s="224" t="s">
        <v>69</v>
      </c>
      <c r="C58" s="224"/>
      <c r="D58" s="224"/>
      <c r="E58" s="224"/>
      <c r="F58" s="33" t="s">
        <v>70</v>
      </c>
      <c r="G58" s="46">
        <v>4421.7</v>
      </c>
      <c r="H58" s="63">
        <f>+G58/12</f>
        <v>368.47499999999997</v>
      </c>
      <c r="I58" s="29"/>
      <c r="J58" s="53">
        <f>+G58*I58</f>
        <v>0</v>
      </c>
    </row>
    <row r="59" spans="1:67" ht="20.25" customHeight="1" x14ac:dyDescent="0.3">
      <c r="A59" s="52"/>
      <c r="B59" s="224" t="s">
        <v>72</v>
      </c>
      <c r="C59" s="224"/>
      <c r="D59" s="224"/>
      <c r="E59" s="224"/>
      <c r="F59" s="33" t="s">
        <v>73</v>
      </c>
      <c r="G59" s="46">
        <v>8843.41</v>
      </c>
      <c r="H59" s="63">
        <f t="shared" ref="H59" si="0">+G59/12</f>
        <v>736.95083333333332</v>
      </c>
      <c r="I59" s="29"/>
      <c r="J59" s="53">
        <f t="shared" ref="J59:J60" si="1">+G59*I59</f>
        <v>0</v>
      </c>
    </row>
    <row r="60" spans="1:67" ht="20.25" customHeight="1" x14ac:dyDescent="0.3">
      <c r="A60" s="52"/>
      <c r="B60" s="224" t="s">
        <v>74</v>
      </c>
      <c r="C60" s="224"/>
      <c r="D60" s="224"/>
      <c r="E60" s="224"/>
      <c r="F60" s="33" t="s">
        <v>75</v>
      </c>
      <c r="G60" s="46">
        <v>17686.82</v>
      </c>
      <c r="H60" s="63">
        <f>+G60/12</f>
        <v>1473.9016666666666</v>
      </c>
      <c r="I60" s="29"/>
      <c r="J60" s="53">
        <f t="shared" si="1"/>
        <v>0</v>
      </c>
    </row>
    <row r="61" spans="1:67" ht="20.25" customHeight="1" x14ac:dyDescent="0.3">
      <c r="A61" s="52"/>
      <c r="B61" s="224" t="s">
        <v>214</v>
      </c>
      <c r="C61" s="224"/>
      <c r="D61" s="224"/>
      <c r="E61" s="224"/>
      <c r="F61" s="33" t="s">
        <v>174</v>
      </c>
      <c r="G61" s="122">
        <v>26530.400000000001</v>
      </c>
      <c r="H61" s="63">
        <f>+G61/12</f>
        <v>2210.8666666666668</v>
      </c>
      <c r="I61" s="29"/>
      <c r="J61" s="53">
        <f>+G60*I61</f>
        <v>0</v>
      </c>
    </row>
    <row r="62" spans="1:67" ht="20.25" customHeight="1" x14ac:dyDescent="0.3">
      <c r="A62" s="52"/>
      <c r="B62" s="225" t="s">
        <v>3</v>
      </c>
      <c r="C62" s="225"/>
      <c r="D62" s="225"/>
      <c r="E62" s="225"/>
      <c r="F62" s="55"/>
      <c r="G62" s="56"/>
      <c r="H62" s="12"/>
      <c r="I62" s="38"/>
      <c r="J62" s="57">
        <f>SUM(J58:J61)</f>
        <v>0</v>
      </c>
    </row>
    <row r="63" spans="1:67" x14ac:dyDescent="0.3">
      <c r="A63" s="77"/>
      <c r="B63" s="77"/>
      <c r="C63" s="77"/>
      <c r="D63" s="77"/>
      <c r="E63" s="77"/>
      <c r="F63" s="77"/>
      <c r="G63" s="77"/>
      <c r="H63" s="77"/>
      <c r="I63" s="77"/>
      <c r="J63" s="77"/>
    </row>
    <row r="64" spans="1:67" s="14" customFormat="1" ht="33" customHeight="1" x14ac:dyDescent="0.3">
      <c r="A64" s="80"/>
      <c r="B64" s="171" t="s">
        <v>147</v>
      </c>
      <c r="C64" s="171"/>
      <c r="D64" s="171"/>
      <c r="E64" s="171"/>
      <c r="F64" s="66" t="s">
        <v>0</v>
      </c>
      <c r="G64" s="66" t="s">
        <v>140</v>
      </c>
      <c r="H64" s="66" t="s">
        <v>141</v>
      </c>
      <c r="I64" s="85" t="s">
        <v>142</v>
      </c>
      <c r="J64" s="81" t="s">
        <v>157</v>
      </c>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row>
    <row r="65" spans="1:67" s="14" customFormat="1" ht="20.25" customHeight="1" x14ac:dyDescent="0.3">
      <c r="A65" s="80"/>
      <c r="B65" s="210" t="s">
        <v>61</v>
      </c>
      <c r="C65" s="210"/>
      <c r="D65" s="210"/>
      <c r="E65" s="210"/>
      <c r="F65" s="82"/>
      <c r="G65" s="82"/>
      <c r="H65" s="82"/>
      <c r="I65" s="67"/>
      <c r="J65" s="67"/>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row>
    <row r="66" spans="1:67" s="14" customFormat="1" ht="20.25" customHeight="1" x14ac:dyDescent="0.3">
      <c r="A66" s="68"/>
      <c r="B66" s="158" t="s">
        <v>158</v>
      </c>
      <c r="C66" s="158"/>
      <c r="D66" s="158"/>
      <c r="E66" s="158"/>
      <c r="F66" s="60" t="s">
        <v>77</v>
      </c>
      <c r="G66" s="63">
        <v>3581.4</v>
      </c>
      <c r="H66" s="91">
        <v>298.45</v>
      </c>
      <c r="I66" s="86"/>
      <c r="J66" s="69">
        <f>+H66*I66</f>
        <v>0</v>
      </c>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row>
    <row r="67" spans="1:67" s="14" customFormat="1" ht="20.25" customHeight="1" x14ac:dyDescent="0.3">
      <c r="A67" s="68"/>
      <c r="B67" s="158" t="s">
        <v>159</v>
      </c>
      <c r="C67" s="158"/>
      <c r="D67" s="158"/>
      <c r="E67" s="158"/>
      <c r="F67" s="60" t="s">
        <v>77</v>
      </c>
      <c r="G67" s="63">
        <v>3751.2</v>
      </c>
      <c r="H67" s="91">
        <v>312.60000000000002</v>
      </c>
      <c r="I67" s="86"/>
      <c r="J67" s="69">
        <f>+H67*I67</f>
        <v>0</v>
      </c>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row>
    <row r="68" spans="1:67" s="14" customFormat="1" ht="20.25" customHeight="1" x14ac:dyDescent="0.3">
      <c r="A68" s="68"/>
      <c r="B68" s="158" t="s">
        <v>160</v>
      </c>
      <c r="C68" s="158"/>
      <c r="D68" s="158"/>
      <c r="E68" s="158"/>
      <c r="F68" s="60" t="s">
        <v>80</v>
      </c>
      <c r="G68" s="64">
        <v>9521.76</v>
      </c>
      <c r="H68" s="91">
        <v>793.48</v>
      </c>
      <c r="I68" s="86"/>
      <c r="J68" s="69">
        <f t="shared" ref="J68:J72" si="2">+H68*I68</f>
        <v>0</v>
      </c>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row>
    <row r="69" spans="1:67" s="14" customFormat="1" ht="20.25" customHeight="1" x14ac:dyDescent="0.3">
      <c r="A69" s="68"/>
      <c r="B69" s="158" t="s">
        <v>161</v>
      </c>
      <c r="C69" s="158"/>
      <c r="D69" s="158"/>
      <c r="E69" s="158"/>
      <c r="F69" s="60" t="s">
        <v>80</v>
      </c>
      <c r="G69" s="64">
        <v>9973.08</v>
      </c>
      <c r="H69" s="91">
        <v>831.09</v>
      </c>
      <c r="I69" s="86"/>
      <c r="J69" s="69">
        <f t="shared" si="2"/>
        <v>0</v>
      </c>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row>
    <row r="70" spans="1:67" s="14" customFormat="1" ht="20.25" customHeight="1" x14ac:dyDescent="0.3">
      <c r="A70" s="68"/>
      <c r="B70" s="158" t="s">
        <v>165</v>
      </c>
      <c r="C70" s="158"/>
      <c r="D70" s="158"/>
      <c r="E70" s="158"/>
      <c r="F70" s="60" t="s">
        <v>82</v>
      </c>
      <c r="G70" s="64">
        <v>30875.4</v>
      </c>
      <c r="H70" s="91">
        <v>2572.9499999999998</v>
      </c>
      <c r="I70" s="86"/>
      <c r="J70" s="69">
        <f t="shared" si="2"/>
        <v>0</v>
      </c>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row>
    <row r="71" spans="1:67" s="14" customFormat="1" ht="20.25" customHeight="1" x14ac:dyDescent="0.3">
      <c r="A71" s="68"/>
      <c r="B71" s="158" t="s">
        <v>163</v>
      </c>
      <c r="C71" s="158"/>
      <c r="D71" s="158"/>
      <c r="E71" s="158"/>
      <c r="F71" s="60" t="s">
        <v>162</v>
      </c>
      <c r="G71" s="64">
        <v>7504.68</v>
      </c>
      <c r="H71" s="92">
        <v>625.39</v>
      </c>
      <c r="I71" s="93"/>
      <c r="J71" s="69">
        <f t="shared" si="2"/>
        <v>0</v>
      </c>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row>
    <row r="72" spans="1:67" s="14" customFormat="1" ht="20.25" customHeight="1" x14ac:dyDescent="0.3">
      <c r="A72" s="68"/>
      <c r="B72" s="94" t="s">
        <v>164</v>
      </c>
      <c r="C72" s="94"/>
      <c r="D72" s="94"/>
      <c r="E72" s="94"/>
      <c r="F72" s="60" t="s">
        <v>166</v>
      </c>
      <c r="G72" s="64">
        <v>20207.16</v>
      </c>
      <c r="H72" s="92">
        <v>1683.93</v>
      </c>
      <c r="I72" s="93"/>
      <c r="J72" s="69">
        <f t="shared" si="2"/>
        <v>0</v>
      </c>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row>
    <row r="73" spans="1:67" s="14" customFormat="1" ht="20.25" customHeight="1" x14ac:dyDescent="0.3">
      <c r="A73" s="80"/>
      <c r="B73" s="175" t="s">
        <v>57</v>
      </c>
      <c r="C73" s="175"/>
      <c r="D73" s="175"/>
      <c r="E73" s="175"/>
      <c r="F73" s="65"/>
      <c r="G73" s="65"/>
      <c r="H73" s="66"/>
      <c r="I73" s="67"/>
      <c r="J73" s="8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row>
    <row r="74" spans="1:67" s="14" customFormat="1" ht="20.25" customHeight="1" x14ac:dyDescent="0.3">
      <c r="A74" s="68"/>
      <c r="B74" s="158" t="s">
        <v>158</v>
      </c>
      <c r="C74" s="158"/>
      <c r="D74" s="158"/>
      <c r="E74" s="158"/>
      <c r="F74" s="60" t="s">
        <v>77</v>
      </c>
      <c r="G74" s="63">
        <v>3115.08</v>
      </c>
      <c r="H74" s="91">
        <v>259.58999999999997</v>
      </c>
      <c r="I74" s="86"/>
      <c r="J74" s="69">
        <f>+H74*I74</f>
        <v>0</v>
      </c>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row>
    <row r="75" spans="1:67" s="14" customFormat="1" ht="20.25" customHeight="1" x14ac:dyDescent="0.3">
      <c r="A75" s="68"/>
      <c r="B75" s="158" t="s">
        <v>159</v>
      </c>
      <c r="C75" s="158"/>
      <c r="D75" s="158"/>
      <c r="E75" s="158"/>
      <c r="F75" s="60" t="s">
        <v>77</v>
      </c>
      <c r="G75" s="64">
        <v>3262.68</v>
      </c>
      <c r="H75" s="91">
        <v>271.89</v>
      </c>
      <c r="I75" s="86"/>
      <c r="J75" s="69">
        <f>+H75*I75</f>
        <v>0</v>
      </c>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row>
    <row r="76" spans="1:67" s="14" customFormat="1" ht="20.25" customHeight="1" x14ac:dyDescent="0.3">
      <c r="A76" s="68"/>
      <c r="B76" s="158" t="s">
        <v>160</v>
      </c>
      <c r="C76" s="158"/>
      <c r="D76" s="158"/>
      <c r="E76" s="158"/>
      <c r="F76" s="60" t="s">
        <v>80</v>
      </c>
      <c r="G76" s="64">
        <v>8303.4</v>
      </c>
      <c r="H76" s="91">
        <v>691.95</v>
      </c>
      <c r="I76" s="86"/>
      <c r="J76" s="69">
        <f t="shared" ref="J76:J80" si="3">+H76*I76</f>
        <v>0</v>
      </c>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row>
    <row r="77" spans="1:67" s="14" customFormat="1" ht="20.25" customHeight="1" x14ac:dyDescent="0.3">
      <c r="A77" s="68"/>
      <c r="B77" s="158" t="s">
        <v>161</v>
      </c>
      <c r="C77" s="158"/>
      <c r="D77" s="158"/>
      <c r="E77" s="158"/>
      <c r="F77" s="60" t="s">
        <v>80</v>
      </c>
      <c r="G77" s="64">
        <v>8697</v>
      </c>
      <c r="H77" s="91">
        <v>724.75</v>
      </c>
      <c r="I77" s="86"/>
      <c r="J77" s="69">
        <f t="shared" si="3"/>
        <v>0</v>
      </c>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row>
    <row r="78" spans="1:67" s="14" customFormat="1" ht="20.25" customHeight="1" x14ac:dyDescent="0.3">
      <c r="A78" s="68"/>
      <c r="B78" s="158" t="s">
        <v>165</v>
      </c>
      <c r="C78" s="158"/>
      <c r="D78" s="158"/>
      <c r="E78" s="158"/>
      <c r="F78" s="60" t="s">
        <v>82</v>
      </c>
      <c r="G78" s="64">
        <v>26814</v>
      </c>
      <c r="H78" s="91">
        <v>2234.5</v>
      </c>
      <c r="I78" s="86"/>
      <c r="J78" s="69">
        <f t="shared" si="3"/>
        <v>0</v>
      </c>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row>
    <row r="79" spans="1:67" s="14" customFormat="1" ht="20.25" customHeight="1" x14ac:dyDescent="0.3">
      <c r="A79" s="68"/>
      <c r="B79" s="158" t="s">
        <v>163</v>
      </c>
      <c r="C79" s="158"/>
      <c r="D79" s="158"/>
      <c r="E79" s="158"/>
      <c r="F79" s="87" t="s">
        <v>162</v>
      </c>
      <c r="G79" s="64">
        <v>6527.04</v>
      </c>
      <c r="H79" s="95">
        <v>543.91999999999996</v>
      </c>
      <c r="I79" s="89"/>
      <c r="J79" s="96">
        <f t="shared" si="3"/>
        <v>0</v>
      </c>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row>
    <row r="80" spans="1:67" s="14" customFormat="1" ht="20.25" customHeight="1" x14ac:dyDescent="0.3">
      <c r="A80" s="68"/>
      <c r="B80" s="94" t="s">
        <v>164</v>
      </c>
      <c r="C80" s="94"/>
      <c r="D80" s="94"/>
      <c r="E80" s="94"/>
      <c r="F80" s="87" t="s">
        <v>166</v>
      </c>
      <c r="G80" s="64">
        <v>17544.84</v>
      </c>
      <c r="H80" s="95">
        <v>1462.07</v>
      </c>
      <c r="I80" s="89"/>
      <c r="J80" s="96">
        <f t="shared" si="3"/>
        <v>0</v>
      </c>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row>
    <row r="81" spans="1:10" ht="20.25" customHeight="1" x14ac:dyDescent="0.3">
      <c r="A81" s="68"/>
      <c r="B81" s="157" t="s">
        <v>3</v>
      </c>
      <c r="C81" s="157"/>
      <c r="D81" s="157"/>
      <c r="E81" s="157"/>
      <c r="F81" s="70"/>
      <c r="G81" s="71"/>
      <c r="H81" s="72"/>
      <c r="I81" s="90"/>
      <c r="J81" s="74">
        <f>SUM(J66:J80)</f>
        <v>0</v>
      </c>
    </row>
    <row r="82" spans="1:10" ht="20.25" customHeight="1" x14ac:dyDescent="0.3">
      <c r="A82" s="77"/>
      <c r="B82" s="107"/>
      <c r="C82" s="107"/>
      <c r="D82" s="107"/>
      <c r="E82" s="107"/>
      <c r="F82" s="108"/>
      <c r="G82" s="108"/>
      <c r="H82" s="109"/>
      <c r="I82" s="120"/>
      <c r="J82" s="119"/>
    </row>
    <row r="83" spans="1:10" ht="33" customHeight="1" x14ac:dyDescent="0.3">
      <c r="A83" s="42"/>
      <c r="B83" s="226" t="s">
        <v>76</v>
      </c>
      <c r="C83" s="226"/>
      <c r="D83" s="226"/>
      <c r="E83" s="226"/>
      <c r="F83" s="59" t="s">
        <v>0</v>
      </c>
      <c r="G83" s="59" t="s">
        <v>140</v>
      </c>
      <c r="H83" s="43" t="s">
        <v>149</v>
      </c>
      <c r="I83" s="44" t="s">
        <v>204</v>
      </c>
      <c r="J83" s="45" t="s">
        <v>156</v>
      </c>
    </row>
    <row r="84" spans="1:10" ht="20.25" customHeight="1" x14ac:dyDescent="0.3">
      <c r="A84" s="42"/>
      <c r="B84" s="228" t="s">
        <v>61</v>
      </c>
      <c r="C84" s="228"/>
      <c r="D84" s="228"/>
      <c r="E84" s="228"/>
      <c r="F84" s="47"/>
      <c r="G84" s="47"/>
      <c r="H84" s="47"/>
      <c r="I84" s="48"/>
      <c r="J84" s="48"/>
    </row>
    <row r="85" spans="1:10" ht="20.25" customHeight="1" x14ac:dyDescent="0.3">
      <c r="A85" s="32"/>
      <c r="B85" s="224" t="s">
        <v>79</v>
      </c>
      <c r="C85" s="224"/>
      <c r="D85" s="224"/>
      <c r="E85" s="224"/>
      <c r="F85" s="33" t="s">
        <v>77</v>
      </c>
      <c r="G85" s="41">
        <v>3751.16</v>
      </c>
      <c r="H85" s="41">
        <f>+G85/12</f>
        <v>312.59666666666664</v>
      </c>
      <c r="I85" s="29"/>
      <c r="J85" s="35">
        <f>+G85*I85</f>
        <v>0</v>
      </c>
    </row>
    <row r="86" spans="1:10" ht="20.25" customHeight="1" x14ac:dyDescent="0.3">
      <c r="A86" s="32"/>
      <c r="B86" s="224" t="s">
        <v>78</v>
      </c>
      <c r="C86" s="224"/>
      <c r="D86" s="224"/>
      <c r="E86" s="224"/>
      <c r="F86" s="33" t="s">
        <v>80</v>
      </c>
      <c r="G86" s="41">
        <v>9973.09</v>
      </c>
      <c r="H86" s="41">
        <f t="shared" ref="H86" si="4">+G86/12</f>
        <v>831.09083333333331</v>
      </c>
      <c r="I86" s="29"/>
      <c r="J86" s="35">
        <f t="shared" ref="J86:J88" si="5">+G86*I86</f>
        <v>0</v>
      </c>
    </row>
    <row r="87" spans="1:10" ht="20.25" customHeight="1" x14ac:dyDescent="0.3">
      <c r="A87" s="32"/>
      <c r="B87" s="224" t="s">
        <v>81</v>
      </c>
      <c r="C87" s="224"/>
      <c r="D87" s="224"/>
      <c r="E87" s="224"/>
      <c r="F87" s="33" t="s">
        <v>82</v>
      </c>
      <c r="G87" s="40">
        <v>32338.89</v>
      </c>
      <c r="H87" s="41">
        <f>+G87/12</f>
        <v>2694.9074999999998</v>
      </c>
      <c r="I87" s="29"/>
      <c r="J87" s="35">
        <f t="shared" si="5"/>
        <v>0</v>
      </c>
    </row>
    <row r="88" spans="1:10" ht="20.25" customHeight="1" x14ac:dyDescent="0.3">
      <c r="A88" s="32"/>
      <c r="B88" s="158" t="s">
        <v>215</v>
      </c>
      <c r="C88" s="158"/>
      <c r="D88" s="158"/>
      <c r="E88" s="158"/>
      <c r="F88" s="33" t="s">
        <v>162</v>
      </c>
      <c r="G88" s="41">
        <v>7504.68</v>
      </c>
      <c r="H88" s="41">
        <f t="shared" ref="H88:H89" si="6">+G88/12</f>
        <v>625.39</v>
      </c>
      <c r="I88" s="29"/>
      <c r="J88" s="35">
        <f t="shared" si="5"/>
        <v>0</v>
      </c>
    </row>
    <row r="89" spans="1:10" ht="20.25" customHeight="1" x14ac:dyDescent="0.3">
      <c r="A89" s="32"/>
      <c r="B89" s="158" t="s">
        <v>216</v>
      </c>
      <c r="C89" s="158"/>
      <c r="D89" s="158"/>
      <c r="E89" s="158"/>
      <c r="F89" s="33" t="s">
        <v>166</v>
      </c>
      <c r="G89" s="123">
        <v>20207.2</v>
      </c>
      <c r="H89" s="41">
        <f t="shared" si="6"/>
        <v>1683.9333333333334</v>
      </c>
      <c r="I89" s="29"/>
      <c r="J89" s="35">
        <f>+G87*I89</f>
        <v>0</v>
      </c>
    </row>
    <row r="90" spans="1:10" ht="20.25" customHeight="1" x14ac:dyDescent="0.3">
      <c r="A90" s="42"/>
      <c r="B90" s="227" t="s">
        <v>57</v>
      </c>
      <c r="C90" s="227"/>
      <c r="D90" s="227"/>
      <c r="E90" s="227"/>
      <c r="F90" s="49"/>
      <c r="G90" s="49"/>
      <c r="H90" s="59"/>
      <c r="I90" s="48"/>
      <c r="J90" s="50"/>
    </row>
    <row r="91" spans="1:10" ht="20.25" customHeight="1" x14ac:dyDescent="0.3">
      <c r="A91" s="32"/>
      <c r="B91" s="224" t="s">
        <v>79</v>
      </c>
      <c r="C91" s="224"/>
      <c r="D91" s="224"/>
      <c r="E91" s="224"/>
      <c r="F91" s="33" t="s">
        <v>77</v>
      </c>
      <c r="G91" s="41">
        <v>3262.73</v>
      </c>
      <c r="H91" s="41">
        <f>+G91/12</f>
        <v>271.89416666666665</v>
      </c>
      <c r="I91" s="29"/>
      <c r="J91" s="35">
        <f>+G91*I91</f>
        <v>0</v>
      </c>
    </row>
    <row r="92" spans="1:10" ht="20.25" customHeight="1" x14ac:dyDescent="0.3">
      <c r="A92" s="32"/>
      <c r="B92" s="224" t="s">
        <v>78</v>
      </c>
      <c r="C92" s="224"/>
      <c r="D92" s="224"/>
      <c r="E92" s="224"/>
      <c r="F92" s="33" t="s">
        <v>80</v>
      </c>
      <c r="G92" s="40">
        <v>8696.98</v>
      </c>
      <c r="H92" s="41">
        <f t="shared" ref="H92" si="7">+G92/12</f>
        <v>724.74833333333333</v>
      </c>
      <c r="I92" s="29"/>
      <c r="J92" s="35">
        <f t="shared" ref="J92:J94" si="8">+G92*I92</f>
        <v>0</v>
      </c>
    </row>
    <row r="93" spans="1:10" ht="20.25" customHeight="1" x14ac:dyDescent="0.3">
      <c r="A93" s="32"/>
      <c r="B93" s="224" t="s">
        <v>81</v>
      </c>
      <c r="C93" s="224"/>
      <c r="D93" s="224"/>
      <c r="E93" s="224"/>
      <c r="F93" s="33" t="s">
        <v>82</v>
      </c>
      <c r="G93" s="40">
        <v>28084.98</v>
      </c>
      <c r="H93" s="41">
        <f>+G93/12</f>
        <v>2340.415</v>
      </c>
      <c r="I93" s="29"/>
      <c r="J93" s="35">
        <f t="shared" si="8"/>
        <v>0</v>
      </c>
    </row>
    <row r="94" spans="1:10" ht="20.25" customHeight="1" x14ac:dyDescent="0.3">
      <c r="A94" s="32"/>
      <c r="B94" s="158" t="s">
        <v>215</v>
      </c>
      <c r="C94" s="158"/>
      <c r="D94" s="158"/>
      <c r="E94" s="158"/>
      <c r="F94" s="33" t="s">
        <v>162</v>
      </c>
      <c r="G94" s="40">
        <v>6527.04</v>
      </c>
      <c r="H94" s="41">
        <f>+G94/12</f>
        <v>543.91999999999996</v>
      </c>
      <c r="I94" s="29"/>
      <c r="J94" s="35">
        <f t="shared" si="8"/>
        <v>0</v>
      </c>
    </row>
    <row r="95" spans="1:10" ht="20.25" customHeight="1" x14ac:dyDescent="0.3">
      <c r="A95" s="32"/>
      <c r="B95" s="158" t="s">
        <v>216</v>
      </c>
      <c r="C95" s="158"/>
      <c r="D95" s="158"/>
      <c r="E95" s="158"/>
      <c r="F95" s="33" t="s">
        <v>166</v>
      </c>
      <c r="G95" s="124">
        <v>17544.84</v>
      </c>
      <c r="H95" s="123">
        <f>+G95/12</f>
        <v>1462.07</v>
      </c>
      <c r="I95" s="29"/>
      <c r="J95" s="35">
        <f>+G93*I95</f>
        <v>0</v>
      </c>
    </row>
    <row r="96" spans="1:10" ht="20.25" customHeight="1" x14ac:dyDescent="0.3">
      <c r="A96" s="32"/>
      <c r="B96" s="229" t="s">
        <v>3</v>
      </c>
      <c r="C96" s="229"/>
      <c r="D96" s="229"/>
      <c r="E96" s="229"/>
      <c r="F96" s="36"/>
      <c r="G96" s="37"/>
      <c r="H96" s="12"/>
      <c r="I96" s="38"/>
      <c r="J96" s="39">
        <f>SUM(J85:J95)</f>
        <v>0</v>
      </c>
    </row>
    <row r="97" spans="1:10" x14ac:dyDescent="0.3">
      <c r="A97" s="77"/>
      <c r="B97" s="77"/>
      <c r="C97" s="77"/>
      <c r="D97" s="77"/>
      <c r="E97" s="77"/>
      <c r="F97" s="77"/>
      <c r="G97" s="77"/>
      <c r="H97" s="77"/>
      <c r="I97" s="77"/>
      <c r="J97" s="77"/>
    </row>
    <row r="98" spans="1:10" ht="32.25" customHeight="1" x14ac:dyDescent="0.3">
      <c r="A98" s="80"/>
      <c r="B98" s="171" t="s">
        <v>83</v>
      </c>
      <c r="C98" s="171"/>
      <c r="D98" s="171"/>
      <c r="E98" s="171"/>
      <c r="F98" s="66" t="s">
        <v>0</v>
      </c>
      <c r="G98" s="66" t="s">
        <v>140</v>
      </c>
      <c r="H98" s="66" t="s">
        <v>141</v>
      </c>
      <c r="I98" s="85" t="s">
        <v>142</v>
      </c>
      <c r="J98" s="81" t="s">
        <v>157</v>
      </c>
    </row>
    <row r="99" spans="1:10" ht="19.2" customHeight="1" x14ac:dyDescent="0.3">
      <c r="A99" s="68"/>
      <c r="B99" s="158" t="s">
        <v>201</v>
      </c>
      <c r="C99" s="158"/>
      <c r="D99" s="158"/>
      <c r="E99" s="158"/>
      <c r="F99" s="60" t="s">
        <v>84</v>
      </c>
      <c r="G99" s="63">
        <v>1082.6400000000001</v>
      </c>
      <c r="H99" s="91">
        <v>180.45</v>
      </c>
      <c r="I99" s="62"/>
      <c r="J99" s="69">
        <f>+H99*I99</f>
        <v>0</v>
      </c>
    </row>
    <row r="100" spans="1:10" ht="19.2" customHeight="1" x14ac:dyDescent="0.3">
      <c r="A100" s="68"/>
      <c r="B100" s="158" t="s">
        <v>202</v>
      </c>
      <c r="C100" s="158"/>
      <c r="D100" s="158"/>
      <c r="E100" s="158"/>
      <c r="F100" s="87" t="s">
        <v>84</v>
      </c>
      <c r="G100" s="63">
        <v>1133.94</v>
      </c>
      <c r="H100" s="95">
        <v>188.99</v>
      </c>
      <c r="I100" s="62"/>
      <c r="J100" s="69">
        <f>+H100*I100</f>
        <v>0</v>
      </c>
    </row>
    <row r="101" spans="1:10" ht="15.6" x14ac:dyDescent="0.3">
      <c r="A101" s="68"/>
      <c r="B101" s="157" t="s">
        <v>3</v>
      </c>
      <c r="C101" s="157"/>
      <c r="D101" s="157"/>
      <c r="E101" s="157"/>
      <c r="F101" s="70"/>
      <c r="G101" s="71"/>
      <c r="H101" s="72"/>
      <c r="I101" s="73"/>
      <c r="J101" s="74">
        <f>SUM(J99:J100)</f>
        <v>0</v>
      </c>
    </row>
    <row r="102" spans="1:10" ht="15.6" x14ac:dyDescent="0.3">
      <c r="A102" s="77"/>
      <c r="B102" s="107"/>
      <c r="C102" s="107"/>
      <c r="D102" s="107"/>
      <c r="E102" s="107"/>
      <c r="F102" s="108"/>
      <c r="G102" s="108"/>
      <c r="H102" s="109"/>
      <c r="I102" s="110"/>
      <c r="J102" s="119"/>
    </row>
    <row r="103" spans="1:10" ht="31.2" x14ac:dyDescent="0.3">
      <c r="A103" s="42"/>
      <c r="B103" s="226" t="s">
        <v>85</v>
      </c>
      <c r="C103" s="226"/>
      <c r="D103" s="226"/>
      <c r="E103" s="226"/>
      <c r="F103" s="59" t="s">
        <v>0</v>
      </c>
      <c r="G103" s="59" t="s">
        <v>140</v>
      </c>
      <c r="H103" s="43" t="s">
        <v>149</v>
      </c>
      <c r="I103" s="44" t="s">
        <v>204</v>
      </c>
      <c r="J103" s="45" t="s">
        <v>156</v>
      </c>
    </row>
    <row r="104" spans="1:10" ht="15.6" x14ac:dyDescent="0.3">
      <c r="A104" s="32"/>
      <c r="B104" s="224" t="s">
        <v>86</v>
      </c>
      <c r="C104" s="224"/>
      <c r="D104" s="224"/>
      <c r="E104" s="224"/>
      <c r="F104" s="33" t="s">
        <v>87</v>
      </c>
      <c r="G104" s="41">
        <v>2380.7800000000002</v>
      </c>
      <c r="H104" s="58">
        <f t="shared" ref="H104:H105" si="9">+G104/12</f>
        <v>198.39833333333334</v>
      </c>
      <c r="I104" s="29"/>
      <c r="J104" s="35">
        <f>+G104*I104</f>
        <v>0</v>
      </c>
    </row>
    <row r="105" spans="1:10" ht="15.6" x14ac:dyDescent="0.3">
      <c r="A105" s="32"/>
      <c r="B105" s="224" t="s">
        <v>88</v>
      </c>
      <c r="C105" s="224"/>
      <c r="D105" s="224"/>
      <c r="E105" s="224"/>
      <c r="F105" s="33" t="s">
        <v>89</v>
      </c>
      <c r="G105" s="41">
        <v>3571.55</v>
      </c>
      <c r="H105" s="58">
        <f t="shared" si="9"/>
        <v>297.62916666666666</v>
      </c>
      <c r="I105" s="30"/>
      <c r="J105" s="35">
        <f>+G105*I105</f>
        <v>0</v>
      </c>
    </row>
    <row r="106" spans="1:10" ht="15.6" x14ac:dyDescent="0.3">
      <c r="A106" s="32"/>
      <c r="B106" s="229" t="s">
        <v>3</v>
      </c>
      <c r="C106" s="229"/>
      <c r="D106" s="229"/>
      <c r="E106" s="229"/>
      <c r="F106" s="36"/>
      <c r="G106" s="37"/>
      <c r="H106" s="12"/>
      <c r="I106" s="38"/>
      <c r="J106" s="39">
        <f>SUM(J104:J105)</f>
        <v>0</v>
      </c>
    </row>
    <row r="107" spans="1:10" ht="15" customHeight="1" x14ac:dyDescent="0.3">
      <c r="A107" s="77"/>
      <c r="B107" s="77"/>
      <c r="C107" s="77"/>
      <c r="D107" s="77"/>
      <c r="E107" s="77"/>
      <c r="F107" s="77"/>
      <c r="G107" s="77"/>
      <c r="H107" s="77"/>
      <c r="I107" s="77"/>
      <c r="J107" s="77"/>
    </row>
    <row r="108" spans="1:10" ht="30" customHeight="1" x14ac:dyDescent="0.3">
      <c r="A108" s="80"/>
      <c r="B108" s="171" t="s">
        <v>205</v>
      </c>
      <c r="C108" s="171"/>
      <c r="D108" s="171"/>
      <c r="E108" s="171"/>
      <c r="F108" s="66" t="s">
        <v>0</v>
      </c>
      <c r="G108" s="66" t="s">
        <v>140</v>
      </c>
      <c r="H108" s="66" t="s">
        <v>141</v>
      </c>
      <c r="I108" s="85" t="s">
        <v>142</v>
      </c>
      <c r="J108" s="81" t="s">
        <v>157</v>
      </c>
    </row>
    <row r="109" spans="1:10" ht="20.25" customHeight="1" x14ac:dyDescent="0.3">
      <c r="A109" s="80"/>
      <c r="B109" s="175" t="s">
        <v>61</v>
      </c>
      <c r="C109" s="175"/>
      <c r="D109" s="175"/>
      <c r="E109" s="175"/>
      <c r="F109" s="66"/>
      <c r="G109" s="66"/>
      <c r="H109" s="66"/>
      <c r="I109" s="81"/>
      <c r="J109" s="81"/>
    </row>
    <row r="110" spans="1:10" ht="19.2" customHeight="1" x14ac:dyDescent="0.3">
      <c r="A110" s="68"/>
      <c r="B110" s="158" t="s">
        <v>175</v>
      </c>
      <c r="C110" s="158"/>
      <c r="D110" s="158"/>
      <c r="E110" s="158"/>
      <c r="F110" s="60" t="s">
        <v>90</v>
      </c>
      <c r="G110" s="63">
        <v>1034.4000000000001</v>
      </c>
      <c r="H110" s="99">
        <v>86.2</v>
      </c>
      <c r="I110" s="86"/>
      <c r="J110" s="69">
        <f>+H110*I110</f>
        <v>0</v>
      </c>
    </row>
    <row r="111" spans="1:10" ht="19.2" customHeight="1" x14ac:dyDescent="0.3">
      <c r="A111" s="68"/>
      <c r="B111" s="158" t="s">
        <v>176</v>
      </c>
      <c r="C111" s="158"/>
      <c r="D111" s="158"/>
      <c r="E111" s="158"/>
      <c r="F111" s="60" t="s">
        <v>90</v>
      </c>
      <c r="G111" s="63">
        <v>1083.48</v>
      </c>
      <c r="H111" s="99">
        <v>90.29</v>
      </c>
      <c r="I111" s="86"/>
      <c r="J111" s="69">
        <f t="shared" ref="J111:J115" si="10">+H111*I111</f>
        <v>0</v>
      </c>
    </row>
    <row r="112" spans="1:10" ht="19.2" customHeight="1" x14ac:dyDescent="0.3">
      <c r="A112" s="68"/>
      <c r="B112" s="158" t="s">
        <v>177</v>
      </c>
      <c r="C112" s="158"/>
      <c r="D112" s="158"/>
      <c r="E112" s="158"/>
      <c r="F112" s="60" t="s">
        <v>91</v>
      </c>
      <c r="G112" s="63">
        <v>2533.08</v>
      </c>
      <c r="H112" s="99">
        <v>211.09</v>
      </c>
      <c r="I112" s="86"/>
      <c r="J112" s="69">
        <f t="shared" si="10"/>
        <v>0</v>
      </c>
    </row>
    <row r="113" spans="1:10" ht="19.2" customHeight="1" x14ac:dyDescent="0.3">
      <c r="A113" s="68"/>
      <c r="B113" s="158" t="s">
        <v>178</v>
      </c>
      <c r="C113" s="158"/>
      <c r="D113" s="158"/>
      <c r="E113" s="158"/>
      <c r="F113" s="60" t="s">
        <v>91</v>
      </c>
      <c r="G113" s="63">
        <v>2653.2</v>
      </c>
      <c r="H113" s="99">
        <v>221.1</v>
      </c>
      <c r="I113" s="86"/>
      <c r="J113" s="69">
        <f t="shared" si="10"/>
        <v>0</v>
      </c>
    </row>
    <row r="114" spans="1:10" ht="19.2" customHeight="1" x14ac:dyDescent="0.3">
      <c r="A114" s="68"/>
      <c r="B114" s="158" t="s">
        <v>179</v>
      </c>
      <c r="C114" s="158"/>
      <c r="D114" s="158"/>
      <c r="E114" s="158"/>
      <c r="F114" s="60" t="s">
        <v>92</v>
      </c>
      <c r="G114" s="63">
        <v>5092.32</v>
      </c>
      <c r="H114" s="99">
        <v>424.36</v>
      </c>
      <c r="I114" s="86"/>
      <c r="J114" s="69">
        <f t="shared" si="10"/>
        <v>0</v>
      </c>
    </row>
    <row r="115" spans="1:10" ht="19.2" customHeight="1" x14ac:dyDescent="0.3">
      <c r="A115" s="68"/>
      <c r="B115" s="158" t="s">
        <v>180</v>
      </c>
      <c r="C115" s="158"/>
      <c r="D115" s="158"/>
      <c r="E115" s="158"/>
      <c r="F115" s="87" t="s">
        <v>92</v>
      </c>
      <c r="G115" s="100">
        <v>5333.64</v>
      </c>
      <c r="H115" s="101">
        <v>444.47</v>
      </c>
      <c r="I115" s="86"/>
      <c r="J115" s="69">
        <f t="shared" si="10"/>
        <v>0</v>
      </c>
    </row>
    <row r="116" spans="1:10" ht="19.2" customHeight="1" x14ac:dyDescent="0.3">
      <c r="A116" s="68"/>
      <c r="B116" s="159"/>
      <c r="C116" s="160"/>
      <c r="D116" s="160"/>
      <c r="E116" s="161"/>
      <c r="F116" s="66" t="s">
        <v>0</v>
      </c>
      <c r="G116" s="66" t="s">
        <v>6</v>
      </c>
      <c r="H116" s="66" t="s">
        <v>5</v>
      </c>
      <c r="I116" s="81" t="s">
        <v>4</v>
      </c>
      <c r="J116" s="81" t="s">
        <v>156</v>
      </c>
    </row>
    <row r="117" spans="1:10" ht="19.2" customHeight="1" x14ac:dyDescent="0.3">
      <c r="A117" s="68"/>
      <c r="B117" s="158" t="s">
        <v>93</v>
      </c>
      <c r="C117" s="158"/>
      <c r="D117" s="158"/>
      <c r="E117" s="158"/>
      <c r="F117" s="60" t="s">
        <v>94</v>
      </c>
      <c r="G117" s="61" t="s">
        <v>39</v>
      </c>
      <c r="H117" s="62"/>
      <c r="I117" s="63">
        <v>116.94</v>
      </c>
      <c r="J117" s="69">
        <f>+H117*I117</f>
        <v>0</v>
      </c>
    </row>
    <row r="118" spans="1:10" ht="19.2" customHeight="1" x14ac:dyDescent="0.3">
      <c r="A118" s="68"/>
      <c r="B118" s="158" t="s">
        <v>95</v>
      </c>
      <c r="C118" s="158"/>
      <c r="D118" s="158"/>
      <c r="E118" s="158"/>
      <c r="F118" s="60" t="s">
        <v>143</v>
      </c>
      <c r="G118" s="61" t="s">
        <v>39</v>
      </c>
      <c r="H118" s="62"/>
      <c r="I118" s="63">
        <v>116.94</v>
      </c>
      <c r="J118" s="69">
        <f>+H118*I118</f>
        <v>0</v>
      </c>
    </row>
    <row r="119" spans="1:10" ht="32.25" customHeight="1" x14ac:dyDescent="0.3">
      <c r="A119" s="80"/>
      <c r="B119" s="175" t="s">
        <v>57</v>
      </c>
      <c r="C119" s="175"/>
      <c r="D119" s="175"/>
      <c r="E119" s="175"/>
      <c r="F119" s="66" t="s">
        <v>0</v>
      </c>
      <c r="G119" s="66" t="s">
        <v>140</v>
      </c>
      <c r="H119" s="66" t="s">
        <v>141</v>
      </c>
      <c r="I119" s="85" t="s">
        <v>142</v>
      </c>
      <c r="J119" s="81" t="s">
        <v>157</v>
      </c>
    </row>
    <row r="120" spans="1:10" ht="19.2" customHeight="1" x14ac:dyDescent="0.3">
      <c r="A120" s="68"/>
      <c r="B120" s="158" t="s">
        <v>175</v>
      </c>
      <c r="C120" s="158"/>
      <c r="D120" s="158"/>
      <c r="E120" s="158"/>
      <c r="F120" s="60" t="s">
        <v>90</v>
      </c>
      <c r="G120" s="63">
        <v>881.16</v>
      </c>
      <c r="H120" s="99">
        <v>73.430000000000007</v>
      </c>
      <c r="I120" s="86"/>
      <c r="J120" s="69">
        <f>+H120*I120</f>
        <v>0</v>
      </c>
    </row>
    <row r="121" spans="1:10" ht="19.2" customHeight="1" x14ac:dyDescent="0.3">
      <c r="A121" s="68"/>
      <c r="B121" s="158" t="s">
        <v>176</v>
      </c>
      <c r="C121" s="158"/>
      <c r="D121" s="158"/>
      <c r="E121" s="158"/>
      <c r="F121" s="60" t="s">
        <v>90</v>
      </c>
      <c r="G121" s="63">
        <v>922.92</v>
      </c>
      <c r="H121" s="99">
        <v>76.91</v>
      </c>
      <c r="I121" s="86"/>
      <c r="J121" s="69">
        <f t="shared" ref="J121:J125" si="11">+H121*I121</f>
        <v>0</v>
      </c>
    </row>
    <row r="122" spans="1:10" ht="19.2" customHeight="1" x14ac:dyDescent="0.3">
      <c r="A122" s="68"/>
      <c r="B122" s="158" t="s">
        <v>177</v>
      </c>
      <c r="C122" s="158"/>
      <c r="D122" s="158"/>
      <c r="E122" s="158"/>
      <c r="F122" s="60" t="s">
        <v>91</v>
      </c>
      <c r="G122" s="63">
        <v>2157.84</v>
      </c>
      <c r="H122" s="99">
        <v>179.82</v>
      </c>
      <c r="I122" s="86"/>
      <c r="J122" s="69">
        <f t="shared" si="11"/>
        <v>0</v>
      </c>
    </row>
    <row r="123" spans="1:10" ht="19.2" customHeight="1" x14ac:dyDescent="0.3">
      <c r="A123" s="68"/>
      <c r="B123" s="158" t="s">
        <v>178</v>
      </c>
      <c r="C123" s="158"/>
      <c r="D123" s="158"/>
      <c r="E123" s="158"/>
      <c r="F123" s="60" t="s">
        <v>91</v>
      </c>
      <c r="G123" s="63">
        <v>2260.08</v>
      </c>
      <c r="H123" s="99">
        <v>188.34</v>
      </c>
      <c r="I123" s="86"/>
      <c r="J123" s="69">
        <f t="shared" si="11"/>
        <v>0</v>
      </c>
    </row>
    <row r="124" spans="1:10" ht="19.2" customHeight="1" x14ac:dyDescent="0.3">
      <c r="A124" s="68"/>
      <c r="B124" s="158" t="s">
        <v>179</v>
      </c>
      <c r="C124" s="158"/>
      <c r="D124" s="158"/>
      <c r="E124" s="158"/>
      <c r="F124" s="60" t="s">
        <v>92</v>
      </c>
      <c r="G124" s="63">
        <v>4337.88</v>
      </c>
      <c r="H124" s="99">
        <v>361.49</v>
      </c>
      <c r="I124" s="86"/>
      <c r="J124" s="69">
        <f t="shared" si="11"/>
        <v>0</v>
      </c>
    </row>
    <row r="125" spans="1:10" ht="19.2" customHeight="1" x14ac:dyDescent="0.3">
      <c r="A125" s="68"/>
      <c r="B125" s="158" t="s">
        <v>180</v>
      </c>
      <c r="C125" s="158"/>
      <c r="D125" s="158"/>
      <c r="E125" s="158"/>
      <c r="F125" s="87" t="s">
        <v>92</v>
      </c>
      <c r="G125" s="100">
        <v>4543.4399999999996</v>
      </c>
      <c r="H125" s="101">
        <v>378.62</v>
      </c>
      <c r="I125" s="86"/>
      <c r="J125" s="69">
        <f t="shared" si="11"/>
        <v>0</v>
      </c>
    </row>
    <row r="126" spans="1:10" ht="19.2" customHeight="1" x14ac:dyDescent="0.3">
      <c r="A126" s="68"/>
      <c r="B126" s="159"/>
      <c r="C126" s="160"/>
      <c r="D126" s="160"/>
      <c r="E126" s="161"/>
      <c r="F126" s="66" t="s">
        <v>0</v>
      </c>
      <c r="G126" s="66" t="s">
        <v>6</v>
      </c>
      <c r="H126" s="66" t="s">
        <v>5</v>
      </c>
      <c r="I126" s="81" t="s">
        <v>4</v>
      </c>
      <c r="J126" s="81" t="s">
        <v>156</v>
      </c>
    </row>
    <row r="127" spans="1:10" ht="19.2" customHeight="1" x14ac:dyDescent="0.3">
      <c r="A127" s="68"/>
      <c r="B127" s="158" t="s">
        <v>93</v>
      </c>
      <c r="C127" s="158"/>
      <c r="D127" s="158"/>
      <c r="E127" s="158"/>
      <c r="F127" s="60" t="s">
        <v>94</v>
      </c>
      <c r="G127" s="61" t="s">
        <v>39</v>
      </c>
      <c r="H127" s="62"/>
      <c r="I127" s="63">
        <v>99.61</v>
      </c>
      <c r="J127" s="69">
        <f>+H127*I127</f>
        <v>0</v>
      </c>
    </row>
    <row r="128" spans="1:10" ht="19.2" customHeight="1" x14ac:dyDescent="0.3">
      <c r="A128" s="68"/>
      <c r="B128" s="158" t="s">
        <v>95</v>
      </c>
      <c r="C128" s="158"/>
      <c r="D128" s="158"/>
      <c r="E128" s="158"/>
      <c r="F128" s="60" t="s">
        <v>143</v>
      </c>
      <c r="G128" s="61" t="s">
        <v>39</v>
      </c>
      <c r="H128" s="62"/>
      <c r="I128" s="63">
        <v>99.61</v>
      </c>
      <c r="J128" s="69">
        <f>+H128*I128</f>
        <v>0</v>
      </c>
    </row>
    <row r="129" spans="1:10" ht="19.2" customHeight="1" x14ac:dyDescent="0.3">
      <c r="A129" s="68"/>
      <c r="B129" s="157" t="s">
        <v>3</v>
      </c>
      <c r="C129" s="157"/>
      <c r="D129" s="157"/>
      <c r="E129" s="157"/>
      <c r="F129" s="70"/>
      <c r="G129" s="71"/>
      <c r="H129" s="84"/>
      <c r="I129" s="73"/>
      <c r="J129" s="74">
        <f>SUM(J110:J128)</f>
        <v>0</v>
      </c>
    </row>
    <row r="130" spans="1:10" ht="19.2" customHeight="1" x14ac:dyDescent="0.3">
      <c r="A130" s="77"/>
      <c r="B130" s="107"/>
      <c r="C130" s="107"/>
      <c r="D130" s="107"/>
      <c r="E130" s="107"/>
      <c r="F130" s="108"/>
      <c r="G130" s="108"/>
      <c r="H130" s="118"/>
      <c r="I130" s="110"/>
      <c r="J130" s="119"/>
    </row>
    <row r="131" spans="1:10" ht="30" customHeight="1" x14ac:dyDescent="0.3">
      <c r="A131" s="42"/>
      <c r="B131" s="226" t="s">
        <v>150</v>
      </c>
      <c r="C131" s="226"/>
      <c r="D131" s="226"/>
      <c r="E131" s="226"/>
      <c r="F131" s="59" t="s">
        <v>0</v>
      </c>
      <c r="G131" s="59" t="s">
        <v>140</v>
      </c>
      <c r="H131" s="43" t="s">
        <v>149</v>
      </c>
      <c r="I131" s="44" t="s">
        <v>204</v>
      </c>
      <c r="J131" s="45" t="s">
        <v>156</v>
      </c>
    </row>
    <row r="132" spans="1:10" ht="20.25" customHeight="1" x14ac:dyDescent="0.3">
      <c r="A132" s="42"/>
      <c r="B132" s="227" t="s">
        <v>61</v>
      </c>
      <c r="C132" s="227"/>
      <c r="D132" s="227"/>
      <c r="E132" s="227"/>
      <c r="F132" s="59"/>
      <c r="G132" s="59"/>
      <c r="H132" s="59"/>
      <c r="I132" s="45"/>
      <c r="J132" s="45"/>
    </row>
    <row r="133" spans="1:10" ht="15.6" x14ac:dyDescent="0.3">
      <c r="A133" s="32"/>
      <c r="B133" s="224" t="s">
        <v>96</v>
      </c>
      <c r="C133" s="224"/>
      <c r="D133" s="224"/>
      <c r="E133" s="224"/>
      <c r="F133" s="33" t="s">
        <v>90</v>
      </c>
      <c r="G133" s="41">
        <v>2166.86</v>
      </c>
      <c r="H133" s="58">
        <f t="shared" ref="H133:H135" si="12">+G133/12</f>
        <v>180.57166666666669</v>
      </c>
      <c r="I133" s="29"/>
      <c r="J133" s="35">
        <f>+G133*I133</f>
        <v>0</v>
      </c>
    </row>
    <row r="134" spans="1:10" ht="15.6" x14ac:dyDescent="0.3">
      <c r="A134" s="32"/>
      <c r="B134" s="224" t="s">
        <v>97</v>
      </c>
      <c r="C134" s="224"/>
      <c r="D134" s="224"/>
      <c r="E134" s="224"/>
      <c r="F134" s="33" t="s">
        <v>91</v>
      </c>
      <c r="G134" s="41">
        <v>3537.53</v>
      </c>
      <c r="H134" s="58">
        <f t="shared" si="12"/>
        <v>294.79416666666668</v>
      </c>
      <c r="I134" s="29"/>
      <c r="J134" s="35">
        <f t="shared" ref="J134:J135" si="13">+G134*I134</f>
        <v>0</v>
      </c>
    </row>
    <row r="135" spans="1:10" ht="15.6" x14ac:dyDescent="0.3">
      <c r="A135" s="32"/>
      <c r="B135" s="224" t="s">
        <v>98</v>
      </c>
      <c r="C135" s="224"/>
      <c r="D135" s="224"/>
      <c r="E135" s="224"/>
      <c r="F135" s="33" t="s">
        <v>92</v>
      </c>
      <c r="G135" s="41">
        <v>5818.58</v>
      </c>
      <c r="H135" s="58">
        <f t="shared" si="12"/>
        <v>484.88166666666666</v>
      </c>
      <c r="I135" s="30"/>
      <c r="J135" s="35">
        <f t="shared" si="13"/>
        <v>0</v>
      </c>
    </row>
    <row r="136" spans="1:10" ht="15.6" x14ac:dyDescent="0.3">
      <c r="A136" s="32"/>
      <c r="B136" s="230"/>
      <c r="C136" s="231"/>
      <c r="D136" s="231"/>
      <c r="E136" s="232"/>
      <c r="F136" s="17" t="s">
        <v>0</v>
      </c>
      <c r="G136" s="17" t="s">
        <v>6</v>
      </c>
      <c r="H136" s="17" t="s">
        <v>5</v>
      </c>
      <c r="I136" s="24" t="s">
        <v>4</v>
      </c>
      <c r="J136" s="24" t="s">
        <v>156</v>
      </c>
    </row>
    <row r="137" spans="1:10" ht="15.6" x14ac:dyDescent="0.3">
      <c r="A137" s="32"/>
      <c r="B137" s="224" t="s">
        <v>93</v>
      </c>
      <c r="C137" s="224"/>
      <c r="D137" s="224"/>
      <c r="E137" s="224"/>
      <c r="F137" s="33" t="s">
        <v>94</v>
      </c>
      <c r="G137" s="34" t="s">
        <v>39</v>
      </c>
      <c r="H137" s="27"/>
      <c r="I137" s="41">
        <v>116.94</v>
      </c>
      <c r="J137" s="35">
        <f>+H137*I137</f>
        <v>0</v>
      </c>
    </row>
    <row r="138" spans="1:10" ht="15.6" x14ac:dyDescent="0.3">
      <c r="A138" s="32"/>
      <c r="B138" s="229" t="s">
        <v>3</v>
      </c>
      <c r="C138" s="229"/>
      <c r="D138" s="229"/>
      <c r="E138" s="229"/>
      <c r="F138" s="36"/>
      <c r="G138" s="37"/>
      <c r="H138" s="12"/>
      <c r="I138" s="38"/>
      <c r="J138" s="39">
        <f>SUM(J133:J137)</f>
        <v>0</v>
      </c>
    </row>
    <row r="139" spans="1:10" x14ac:dyDescent="0.3">
      <c r="A139" s="77"/>
      <c r="B139" s="77"/>
      <c r="C139" s="77"/>
      <c r="D139" s="77"/>
      <c r="E139" s="77"/>
      <c r="F139" s="77"/>
      <c r="G139" s="77"/>
      <c r="H139" s="77"/>
      <c r="I139" s="77"/>
      <c r="J139" s="77"/>
    </row>
    <row r="140" spans="1:10" ht="31.2" x14ac:dyDescent="0.3">
      <c r="A140" s="80"/>
      <c r="B140" s="172" t="s">
        <v>148</v>
      </c>
      <c r="C140" s="173"/>
      <c r="D140" s="173"/>
      <c r="E140" s="174"/>
      <c r="F140" s="66" t="s">
        <v>0</v>
      </c>
      <c r="G140" s="66" t="s">
        <v>140</v>
      </c>
      <c r="H140" s="66" t="s">
        <v>141</v>
      </c>
      <c r="I140" s="85" t="s">
        <v>142</v>
      </c>
      <c r="J140" s="81" t="s">
        <v>157</v>
      </c>
    </row>
    <row r="141" spans="1:10" ht="15.6" x14ac:dyDescent="0.3">
      <c r="A141" s="80"/>
      <c r="B141" s="165" t="s">
        <v>61</v>
      </c>
      <c r="C141" s="166"/>
      <c r="D141" s="166"/>
      <c r="E141" s="167"/>
      <c r="F141" s="66"/>
      <c r="G141" s="66"/>
      <c r="H141" s="66"/>
      <c r="I141" s="81"/>
      <c r="J141" s="81"/>
    </row>
    <row r="142" spans="1:10" ht="19.2" customHeight="1" x14ac:dyDescent="0.3">
      <c r="A142" s="68"/>
      <c r="B142" s="158" t="s">
        <v>187</v>
      </c>
      <c r="C142" s="158"/>
      <c r="D142" s="158"/>
      <c r="E142" s="158"/>
      <c r="F142" s="60" t="s">
        <v>112</v>
      </c>
      <c r="G142" s="102">
        <v>1247.04</v>
      </c>
      <c r="H142" s="99">
        <v>103.92</v>
      </c>
      <c r="I142" s="86"/>
      <c r="J142" s="69">
        <f>+H142*I142</f>
        <v>0</v>
      </c>
    </row>
    <row r="143" spans="1:10" ht="19.2" customHeight="1" x14ac:dyDescent="0.3">
      <c r="A143" s="68"/>
      <c r="B143" s="158" t="s">
        <v>188</v>
      </c>
      <c r="C143" s="158"/>
      <c r="D143" s="158"/>
      <c r="E143" s="158"/>
      <c r="F143" s="60" t="s">
        <v>112</v>
      </c>
      <c r="G143" s="102">
        <v>1306.2</v>
      </c>
      <c r="H143" s="99">
        <v>108.85</v>
      </c>
      <c r="I143" s="86"/>
      <c r="J143" s="69">
        <f t="shared" ref="J143:J147" si="14">+H143*I143</f>
        <v>0</v>
      </c>
    </row>
    <row r="144" spans="1:10" ht="19.2" customHeight="1" x14ac:dyDescent="0.3">
      <c r="A144" s="68"/>
      <c r="B144" s="158" t="s">
        <v>189</v>
      </c>
      <c r="C144" s="158"/>
      <c r="D144" s="158"/>
      <c r="E144" s="158"/>
      <c r="F144" s="60" t="s">
        <v>114</v>
      </c>
      <c r="G144" s="102">
        <v>2494.1999999999998</v>
      </c>
      <c r="H144" s="99">
        <v>207.85</v>
      </c>
      <c r="I144" s="86"/>
      <c r="J144" s="69">
        <f t="shared" si="14"/>
        <v>0</v>
      </c>
    </row>
    <row r="145" spans="1:10" ht="19.2" customHeight="1" x14ac:dyDescent="0.3">
      <c r="A145" s="68"/>
      <c r="B145" s="158" t="s">
        <v>190</v>
      </c>
      <c r="C145" s="158"/>
      <c r="D145" s="158"/>
      <c r="E145" s="158"/>
      <c r="F145" s="60" t="s">
        <v>114</v>
      </c>
      <c r="G145" s="102">
        <v>2612.4</v>
      </c>
      <c r="H145" s="99">
        <v>217.7</v>
      </c>
      <c r="I145" s="86"/>
      <c r="J145" s="69">
        <f t="shared" si="14"/>
        <v>0</v>
      </c>
    </row>
    <row r="146" spans="1:10" ht="19.2" customHeight="1" x14ac:dyDescent="0.3">
      <c r="A146" s="68"/>
      <c r="B146" s="158" t="s">
        <v>191</v>
      </c>
      <c r="C146" s="158"/>
      <c r="D146" s="158"/>
      <c r="E146" s="158"/>
      <c r="F146" s="60" t="s">
        <v>116</v>
      </c>
      <c r="G146" s="102">
        <v>5487.24</v>
      </c>
      <c r="H146" s="99">
        <v>457.27</v>
      </c>
      <c r="I146" s="86"/>
      <c r="J146" s="69">
        <f t="shared" si="14"/>
        <v>0</v>
      </c>
    </row>
    <row r="147" spans="1:10" ht="19.2" customHeight="1" x14ac:dyDescent="0.3">
      <c r="A147" s="68"/>
      <c r="B147" s="158" t="s">
        <v>192</v>
      </c>
      <c r="C147" s="158"/>
      <c r="D147" s="158"/>
      <c r="E147" s="158"/>
      <c r="F147" s="87" t="s">
        <v>116</v>
      </c>
      <c r="G147" s="103">
        <v>5747.28</v>
      </c>
      <c r="H147" s="101">
        <v>478.24</v>
      </c>
      <c r="I147" s="86"/>
      <c r="J147" s="69">
        <f t="shared" si="14"/>
        <v>0</v>
      </c>
    </row>
    <row r="148" spans="1:10" ht="19.2" customHeight="1" x14ac:dyDescent="0.3">
      <c r="A148" s="68"/>
      <c r="B148" s="159"/>
      <c r="C148" s="160"/>
      <c r="D148" s="160"/>
      <c r="E148" s="161"/>
      <c r="F148" s="66" t="s">
        <v>0</v>
      </c>
      <c r="G148" s="66" t="s">
        <v>6</v>
      </c>
      <c r="H148" s="66" t="s">
        <v>5</v>
      </c>
      <c r="I148" s="81" t="s">
        <v>4</v>
      </c>
      <c r="J148" s="81" t="s">
        <v>156</v>
      </c>
    </row>
    <row r="149" spans="1:10" ht="19.2" customHeight="1" x14ac:dyDescent="0.3">
      <c r="A149" s="68"/>
      <c r="B149" s="158" t="s">
        <v>117</v>
      </c>
      <c r="C149" s="158"/>
      <c r="D149" s="158"/>
      <c r="E149" s="158"/>
      <c r="F149" s="60" t="s">
        <v>118</v>
      </c>
      <c r="G149" s="61" t="s">
        <v>39</v>
      </c>
      <c r="H149" s="62"/>
      <c r="I149" s="63">
        <v>87.08</v>
      </c>
      <c r="J149" s="69">
        <f t="shared" ref="J149:J150" si="15">+H149*I149</f>
        <v>0</v>
      </c>
    </row>
    <row r="150" spans="1:10" ht="19.2" customHeight="1" x14ac:dyDescent="0.3">
      <c r="A150" s="68"/>
      <c r="B150" s="158" t="s">
        <v>119</v>
      </c>
      <c r="C150" s="158"/>
      <c r="D150" s="158"/>
      <c r="E150" s="158"/>
      <c r="F150" s="60" t="s">
        <v>120</v>
      </c>
      <c r="G150" s="61" t="s">
        <v>39</v>
      </c>
      <c r="H150" s="62"/>
      <c r="I150" s="63">
        <v>87.08</v>
      </c>
      <c r="J150" s="69">
        <f t="shared" si="15"/>
        <v>0</v>
      </c>
    </row>
    <row r="151" spans="1:10" ht="31.2" x14ac:dyDescent="0.3">
      <c r="A151" s="68"/>
      <c r="B151" s="165" t="s">
        <v>57</v>
      </c>
      <c r="C151" s="166"/>
      <c r="D151" s="166"/>
      <c r="E151" s="167"/>
      <c r="F151" s="66" t="s">
        <v>0</v>
      </c>
      <c r="G151" s="66" t="s">
        <v>140</v>
      </c>
      <c r="H151" s="66" t="s">
        <v>141</v>
      </c>
      <c r="I151" s="85" t="s">
        <v>142</v>
      </c>
      <c r="J151" s="81" t="s">
        <v>157</v>
      </c>
    </row>
    <row r="152" spans="1:10" ht="19.2" customHeight="1" x14ac:dyDescent="0.3">
      <c r="A152" s="68"/>
      <c r="B152" s="158" t="s">
        <v>187</v>
      </c>
      <c r="C152" s="158"/>
      <c r="D152" s="158"/>
      <c r="E152" s="158"/>
      <c r="F152" s="60" t="s">
        <v>112</v>
      </c>
      <c r="G152" s="63">
        <v>1062.3599999999999</v>
      </c>
      <c r="H152" s="99">
        <v>88.53</v>
      </c>
      <c r="I152" s="86"/>
      <c r="J152" s="69">
        <f>+H152*I152</f>
        <v>0</v>
      </c>
    </row>
    <row r="153" spans="1:10" ht="19.2" customHeight="1" x14ac:dyDescent="0.3">
      <c r="A153" s="68"/>
      <c r="B153" s="158" t="s">
        <v>188</v>
      </c>
      <c r="C153" s="158"/>
      <c r="D153" s="158"/>
      <c r="E153" s="158"/>
      <c r="F153" s="60" t="s">
        <v>112</v>
      </c>
      <c r="G153" s="63">
        <v>1112.76</v>
      </c>
      <c r="H153" s="99">
        <v>92.73</v>
      </c>
      <c r="I153" s="86"/>
      <c r="J153" s="69">
        <f t="shared" ref="J153:J157" si="16">+H153*I153</f>
        <v>0</v>
      </c>
    </row>
    <row r="154" spans="1:10" ht="19.2" customHeight="1" x14ac:dyDescent="0.3">
      <c r="A154" s="68"/>
      <c r="B154" s="158" t="s">
        <v>189</v>
      </c>
      <c r="C154" s="158"/>
      <c r="D154" s="158"/>
      <c r="E154" s="158"/>
      <c r="F154" s="60" t="s">
        <v>114</v>
      </c>
      <c r="G154" s="63">
        <v>2124.7199999999998</v>
      </c>
      <c r="H154" s="99">
        <v>177.06</v>
      </c>
      <c r="I154" s="86"/>
      <c r="J154" s="69">
        <f t="shared" si="16"/>
        <v>0</v>
      </c>
    </row>
    <row r="155" spans="1:10" ht="19.2" customHeight="1" x14ac:dyDescent="0.3">
      <c r="A155" s="68"/>
      <c r="B155" s="158" t="s">
        <v>190</v>
      </c>
      <c r="C155" s="158"/>
      <c r="D155" s="158"/>
      <c r="E155" s="158"/>
      <c r="F155" s="60" t="s">
        <v>114</v>
      </c>
      <c r="G155" s="63">
        <v>2225.4</v>
      </c>
      <c r="H155" s="99">
        <v>185.45</v>
      </c>
      <c r="I155" s="86"/>
      <c r="J155" s="69">
        <f t="shared" si="16"/>
        <v>0</v>
      </c>
    </row>
    <row r="156" spans="1:10" ht="19.2" customHeight="1" x14ac:dyDescent="0.3">
      <c r="A156" s="68"/>
      <c r="B156" s="158" t="s">
        <v>191</v>
      </c>
      <c r="C156" s="158"/>
      <c r="D156" s="158"/>
      <c r="E156" s="158"/>
      <c r="F156" s="60" t="s">
        <v>116</v>
      </c>
      <c r="G156" s="63">
        <v>4674.24</v>
      </c>
      <c r="H156" s="99">
        <v>389.52</v>
      </c>
      <c r="I156" s="86"/>
      <c r="J156" s="69">
        <f t="shared" si="16"/>
        <v>0</v>
      </c>
    </row>
    <row r="157" spans="1:10" ht="19.2" customHeight="1" x14ac:dyDescent="0.3">
      <c r="A157" s="68"/>
      <c r="B157" s="158" t="s">
        <v>192</v>
      </c>
      <c r="C157" s="158"/>
      <c r="D157" s="158"/>
      <c r="E157" s="158"/>
      <c r="F157" s="87" t="s">
        <v>116</v>
      </c>
      <c r="G157" s="100">
        <v>4895.76</v>
      </c>
      <c r="H157" s="101">
        <v>407.98</v>
      </c>
      <c r="I157" s="86"/>
      <c r="J157" s="69">
        <f t="shared" si="16"/>
        <v>0</v>
      </c>
    </row>
    <row r="158" spans="1:10" ht="15.6" x14ac:dyDescent="0.3">
      <c r="A158" s="68"/>
      <c r="B158" s="159"/>
      <c r="C158" s="160"/>
      <c r="D158" s="160"/>
      <c r="E158" s="161"/>
      <c r="F158" s="66" t="s">
        <v>0</v>
      </c>
      <c r="G158" s="66" t="s">
        <v>6</v>
      </c>
      <c r="H158" s="66" t="s">
        <v>5</v>
      </c>
      <c r="I158" s="81" t="s">
        <v>4</v>
      </c>
      <c r="J158" s="81" t="s">
        <v>156</v>
      </c>
    </row>
    <row r="159" spans="1:10" ht="19.2" customHeight="1" x14ac:dyDescent="0.3">
      <c r="A159" s="68"/>
      <c r="B159" s="158" t="s">
        <v>117</v>
      </c>
      <c r="C159" s="158"/>
      <c r="D159" s="158"/>
      <c r="E159" s="158"/>
      <c r="F159" s="60" t="s">
        <v>118</v>
      </c>
      <c r="G159" s="61" t="s">
        <v>39</v>
      </c>
      <c r="H159" s="62"/>
      <c r="I159" s="63">
        <v>74.180000000000007</v>
      </c>
      <c r="J159" s="69">
        <f t="shared" ref="J159:J160" si="17">+H159*I159</f>
        <v>0</v>
      </c>
    </row>
    <row r="160" spans="1:10" ht="19.2" customHeight="1" x14ac:dyDescent="0.3">
      <c r="A160" s="68"/>
      <c r="B160" s="158" t="s">
        <v>119</v>
      </c>
      <c r="C160" s="158"/>
      <c r="D160" s="158"/>
      <c r="E160" s="158"/>
      <c r="F160" s="60" t="s">
        <v>120</v>
      </c>
      <c r="G160" s="61" t="s">
        <v>39</v>
      </c>
      <c r="H160" s="62"/>
      <c r="I160" s="63">
        <v>74.180000000000007</v>
      </c>
      <c r="J160" s="69">
        <f t="shared" si="17"/>
        <v>0</v>
      </c>
    </row>
    <row r="161" spans="1:10" ht="19.2" customHeight="1" x14ac:dyDescent="0.3">
      <c r="A161" s="68"/>
      <c r="B161" s="157" t="s">
        <v>3</v>
      </c>
      <c r="C161" s="157"/>
      <c r="D161" s="157"/>
      <c r="E161" s="157"/>
      <c r="F161" s="70"/>
      <c r="G161" s="71"/>
      <c r="H161" s="72"/>
      <c r="I161" s="73"/>
      <c r="J161" s="74">
        <f>SUM(J142:J160)</f>
        <v>0</v>
      </c>
    </row>
    <row r="162" spans="1:10" ht="19.2" customHeight="1" x14ac:dyDescent="0.3">
      <c r="A162" s="77"/>
      <c r="B162" s="107"/>
      <c r="C162" s="107"/>
      <c r="D162" s="107"/>
      <c r="E162" s="107"/>
      <c r="F162" s="108"/>
      <c r="G162" s="108"/>
      <c r="H162" s="109"/>
      <c r="I162" s="110"/>
      <c r="J162" s="119"/>
    </row>
    <row r="163" spans="1:10" ht="32.25" customHeight="1" x14ac:dyDescent="0.3">
      <c r="A163" s="42"/>
      <c r="B163" s="226" t="s">
        <v>100</v>
      </c>
      <c r="C163" s="226"/>
      <c r="D163" s="226"/>
      <c r="E163" s="226"/>
      <c r="F163" s="59" t="s">
        <v>0</v>
      </c>
      <c r="G163" s="59" t="s">
        <v>140</v>
      </c>
      <c r="H163" s="43" t="s">
        <v>149</v>
      </c>
      <c r="I163" s="44" t="s">
        <v>204</v>
      </c>
      <c r="J163" s="45" t="s">
        <v>156</v>
      </c>
    </row>
    <row r="164" spans="1:10" ht="20.25" customHeight="1" x14ac:dyDescent="0.3">
      <c r="A164" s="42"/>
      <c r="B164" s="227" t="s">
        <v>61</v>
      </c>
      <c r="C164" s="227"/>
      <c r="D164" s="227"/>
      <c r="E164" s="227"/>
      <c r="F164" s="59"/>
      <c r="G164" s="59"/>
      <c r="H164" s="59"/>
      <c r="I164" s="45"/>
      <c r="J164" s="45"/>
    </row>
    <row r="165" spans="1:10" ht="15.6" x14ac:dyDescent="0.3">
      <c r="A165" s="32"/>
      <c r="B165" s="224" t="s">
        <v>101</v>
      </c>
      <c r="C165" s="224"/>
      <c r="D165" s="224"/>
      <c r="E165" s="224"/>
      <c r="F165" s="33" t="s">
        <v>102</v>
      </c>
      <c r="G165" s="41">
        <v>7189.48</v>
      </c>
      <c r="H165" s="58">
        <f t="shared" ref="H165:H167" si="18">+G165/12</f>
        <v>599.12333333333333</v>
      </c>
      <c r="I165" s="29"/>
      <c r="J165" s="35">
        <f>+G165*I165</f>
        <v>0</v>
      </c>
    </row>
    <row r="166" spans="1:10" ht="15.6" x14ac:dyDescent="0.3">
      <c r="A166" s="32"/>
      <c r="B166" s="224" t="s">
        <v>103</v>
      </c>
      <c r="C166" s="224"/>
      <c r="D166" s="224"/>
      <c r="E166" s="224"/>
      <c r="F166" s="33" t="s">
        <v>104</v>
      </c>
      <c r="G166" s="41">
        <v>11183.59</v>
      </c>
      <c r="H166" s="58">
        <f t="shared" si="18"/>
        <v>931.96583333333331</v>
      </c>
      <c r="I166" s="29"/>
      <c r="J166" s="35">
        <f t="shared" ref="J166:J167" si="19">+G166*I166</f>
        <v>0</v>
      </c>
    </row>
    <row r="167" spans="1:10" ht="15.6" x14ac:dyDescent="0.3">
      <c r="A167" s="32"/>
      <c r="B167" s="224" t="s">
        <v>105</v>
      </c>
      <c r="C167" s="224"/>
      <c r="D167" s="224"/>
      <c r="E167" s="224"/>
      <c r="F167" s="33" t="s">
        <v>106</v>
      </c>
      <c r="G167" s="41">
        <v>19171.82</v>
      </c>
      <c r="H167" s="58">
        <f t="shared" si="18"/>
        <v>1597.6516666666666</v>
      </c>
      <c r="I167" s="30"/>
      <c r="J167" s="35">
        <f t="shared" si="19"/>
        <v>0</v>
      </c>
    </row>
    <row r="168" spans="1:10" ht="15.6" x14ac:dyDescent="0.3">
      <c r="A168" s="32"/>
      <c r="B168" s="230"/>
      <c r="C168" s="231"/>
      <c r="D168" s="231"/>
      <c r="E168" s="232"/>
      <c r="F168" s="17" t="s">
        <v>0</v>
      </c>
      <c r="G168" s="17" t="s">
        <v>6</v>
      </c>
      <c r="H168" s="17" t="s">
        <v>5</v>
      </c>
      <c r="I168" s="24" t="s">
        <v>4</v>
      </c>
      <c r="J168" s="24" t="s">
        <v>156</v>
      </c>
    </row>
    <row r="169" spans="1:10" ht="15.6" x14ac:dyDescent="0.3">
      <c r="A169" s="32"/>
      <c r="B169" s="224" t="s">
        <v>107</v>
      </c>
      <c r="C169" s="224"/>
      <c r="D169" s="224"/>
      <c r="E169" s="224"/>
      <c r="F169" s="33" t="s">
        <v>108</v>
      </c>
      <c r="G169" s="34" t="s">
        <v>39</v>
      </c>
      <c r="H169" s="27"/>
      <c r="I169" s="41">
        <v>79.89</v>
      </c>
      <c r="J169" s="35">
        <f t="shared" ref="J169:J180" si="20">+H169*I169</f>
        <v>0</v>
      </c>
    </row>
    <row r="170" spans="1:10" ht="31.2" x14ac:dyDescent="0.3">
      <c r="A170" s="32"/>
      <c r="B170" s="230"/>
      <c r="C170" s="231"/>
      <c r="D170" s="231"/>
      <c r="E170" s="232"/>
      <c r="F170" s="59" t="s">
        <v>0</v>
      </c>
      <c r="G170" s="59" t="s">
        <v>140</v>
      </c>
      <c r="H170" s="43" t="s">
        <v>149</v>
      </c>
      <c r="I170" s="44" t="s">
        <v>204</v>
      </c>
      <c r="J170" s="45" t="s">
        <v>156</v>
      </c>
    </row>
    <row r="171" spans="1:10" ht="15.6" x14ac:dyDescent="0.3">
      <c r="A171" s="32"/>
      <c r="B171" s="224" t="s">
        <v>111</v>
      </c>
      <c r="C171" s="224"/>
      <c r="D171" s="224"/>
      <c r="E171" s="224"/>
      <c r="F171" s="33" t="s">
        <v>112</v>
      </c>
      <c r="G171" s="51">
        <v>2612.3000000000002</v>
      </c>
      <c r="H171" s="58">
        <f>+G171/12</f>
        <v>217.69166666666669</v>
      </c>
      <c r="I171" s="29"/>
      <c r="J171" s="35">
        <f>+G171*I171</f>
        <v>0</v>
      </c>
    </row>
    <row r="172" spans="1:10" ht="15.6" x14ac:dyDescent="0.3">
      <c r="A172" s="32"/>
      <c r="B172" s="224" t="s">
        <v>113</v>
      </c>
      <c r="C172" s="224"/>
      <c r="D172" s="224"/>
      <c r="E172" s="224"/>
      <c r="F172" s="33" t="s">
        <v>114</v>
      </c>
      <c r="G172" s="51">
        <v>3483.23</v>
      </c>
      <c r="H172" s="58">
        <f t="shared" ref="H172:H173" si="21">+G172/12</f>
        <v>290.26916666666665</v>
      </c>
      <c r="I172" s="29"/>
      <c r="J172" s="35">
        <f t="shared" ref="J172:J173" si="22">+G172*I172</f>
        <v>0</v>
      </c>
    </row>
    <row r="173" spans="1:10" ht="15.6" x14ac:dyDescent="0.3">
      <c r="A173" s="32"/>
      <c r="B173" s="224" t="s">
        <v>115</v>
      </c>
      <c r="C173" s="224"/>
      <c r="D173" s="224"/>
      <c r="E173" s="224"/>
      <c r="F173" s="33" t="s">
        <v>116</v>
      </c>
      <c r="G173" s="51">
        <v>5747.34</v>
      </c>
      <c r="H173" s="58">
        <f t="shared" si="21"/>
        <v>478.94499999999999</v>
      </c>
      <c r="I173" s="30"/>
      <c r="J173" s="35">
        <f t="shared" si="22"/>
        <v>0</v>
      </c>
    </row>
    <row r="174" spans="1:10" ht="15.6" x14ac:dyDescent="0.3">
      <c r="A174" s="32"/>
      <c r="B174" s="230"/>
      <c r="C174" s="231"/>
      <c r="D174" s="231"/>
      <c r="E174" s="232"/>
      <c r="F174" s="17" t="s">
        <v>0</v>
      </c>
      <c r="G174" s="17" t="s">
        <v>6</v>
      </c>
      <c r="H174" s="17" t="s">
        <v>5</v>
      </c>
      <c r="I174" s="24" t="s">
        <v>4</v>
      </c>
      <c r="J174" s="24" t="s">
        <v>156</v>
      </c>
    </row>
    <row r="175" spans="1:10" ht="15.6" x14ac:dyDescent="0.3">
      <c r="A175" s="32"/>
      <c r="B175" s="224" t="s">
        <v>117</v>
      </c>
      <c r="C175" s="224"/>
      <c r="D175" s="224"/>
      <c r="E175" s="224"/>
      <c r="F175" s="33" t="s">
        <v>118</v>
      </c>
      <c r="G175" s="34" t="s">
        <v>39</v>
      </c>
      <c r="H175" s="27"/>
      <c r="I175" s="41">
        <v>87.08</v>
      </c>
      <c r="J175" s="35">
        <f t="shared" si="20"/>
        <v>0</v>
      </c>
    </row>
    <row r="176" spans="1:10" ht="31.2" x14ac:dyDescent="0.3">
      <c r="A176" s="32"/>
      <c r="B176" s="233"/>
      <c r="C176" s="234"/>
      <c r="D176" s="234"/>
      <c r="E176" s="235"/>
      <c r="F176" s="59" t="s">
        <v>0</v>
      </c>
      <c r="G176" s="59" t="s">
        <v>140</v>
      </c>
      <c r="H176" s="43" t="s">
        <v>149</v>
      </c>
      <c r="I176" s="44" t="s">
        <v>204</v>
      </c>
      <c r="J176" s="45" t="s">
        <v>156</v>
      </c>
    </row>
    <row r="177" spans="1:10" ht="15.6" x14ac:dyDescent="0.3">
      <c r="A177" s="32"/>
      <c r="B177" s="224" t="s">
        <v>121</v>
      </c>
      <c r="C177" s="224"/>
      <c r="D177" s="224"/>
      <c r="E177" s="224"/>
      <c r="F177" s="33" t="s">
        <v>122</v>
      </c>
      <c r="G177" s="41">
        <v>3921.47</v>
      </c>
      <c r="H177" s="58">
        <f>+G177/12</f>
        <v>326.78916666666663</v>
      </c>
      <c r="I177" s="29"/>
      <c r="J177" s="35">
        <f>+G177*I177</f>
        <v>0</v>
      </c>
    </row>
    <row r="178" spans="1:10" ht="15.6" x14ac:dyDescent="0.3">
      <c r="A178" s="32"/>
      <c r="B178" s="224" t="s">
        <v>123</v>
      </c>
      <c r="C178" s="224"/>
      <c r="D178" s="224"/>
      <c r="E178" s="224"/>
      <c r="F178" s="33" t="s">
        <v>124</v>
      </c>
      <c r="G178" s="41">
        <v>6274.2</v>
      </c>
      <c r="H178" s="58">
        <f>+G178/12</f>
        <v>522.85</v>
      </c>
      <c r="I178" s="30"/>
      <c r="J178" s="35">
        <f>+G178*I178</f>
        <v>0</v>
      </c>
    </row>
    <row r="179" spans="1:10" ht="15.6" x14ac:dyDescent="0.3">
      <c r="A179" s="32"/>
      <c r="B179" s="230"/>
      <c r="C179" s="231"/>
      <c r="D179" s="231"/>
      <c r="E179" s="232"/>
      <c r="F179" s="17" t="s">
        <v>0</v>
      </c>
      <c r="G179" s="17" t="s">
        <v>6</v>
      </c>
      <c r="H179" s="17" t="s">
        <v>5</v>
      </c>
      <c r="I179" s="24" t="s">
        <v>4</v>
      </c>
      <c r="J179" s="24" t="s">
        <v>156</v>
      </c>
    </row>
    <row r="180" spans="1:10" ht="15.6" x14ac:dyDescent="0.3">
      <c r="A180" s="32"/>
      <c r="B180" s="224" t="s">
        <v>125</v>
      </c>
      <c r="C180" s="224"/>
      <c r="D180" s="224"/>
      <c r="E180" s="224"/>
      <c r="F180" s="33" t="s">
        <v>126</v>
      </c>
      <c r="G180" s="34" t="s">
        <v>39</v>
      </c>
      <c r="H180" s="27"/>
      <c r="I180" s="41">
        <v>130.72</v>
      </c>
      <c r="J180" s="35">
        <f t="shared" si="20"/>
        <v>0</v>
      </c>
    </row>
    <row r="181" spans="1:10" ht="31.2" x14ac:dyDescent="0.3">
      <c r="A181" s="32"/>
      <c r="B181" s="236" t="s">
        <v>57</v>
      </c>
      <c r="C181" s="237"/>
      <c r="D181" s="237"/>
      <c r="E181" s="238"/>
      <c r="F181" s="59" t="s">
        <v>0</v>
      </c>
      <c r="G181" s="59" t="s">
        <v>140</v>
      </c>
      <c r="H181" s="43" t="s">
        <v>149</v>
      </c>
      <c r="I181" s="44" t="s">
        <v>204</v>
      </c>
      <c r="J181" s="45" t="s">
        <v>156</v>
      </c>
    </row>
    <row r="182" spans="1:10" ht="15.6" x14ac:dyDescent="0.3">
      <c r="A182" s="32"/>
      <c r="B182" s="224" t="s">
        <v>101</v>
      </c>
      <c r="C182" s="224"/>
      <c r="D182" s="224"/>
      <c r="E182" s="224"/>
      <c r="F182" s="33" t="s">
        <v>102</v>
      </c>
      <c r="G182" s="41">
        <v>6124.27</v>
      </c>
      <c r="H182" s="58">
        <f t="shared" ref="H182:H184" si="23">+G182/12</f>
        <v>510.35583333333335</v>
      </c>
      <c r="I182" s="29"/>
      <c r="J182" s="35">
        <f>+G182*I182</f>
        <v>0</v>
      </c>
    </row>
    <row r="183" spans="1:10" ht="15.6" x14ac:dyDescent="0.3">
      <c r="A183" s="32"/>
      <c r="B183" s="224" t="s">
        <v>103</v>
      </c>
      <c r="C183" s="224"/>
      <c r="D183" s="224"/>
      <c r="E183" s="224"/>
      <c r="F183" s="33" t="s">
        <v>104</v>
      </c>
      <c r="G183" s="41">
        <v>9526.77</v>
      </c>
      <c r="H183" s="58">
        <f t="shared" si="23"/>
        <v>793.89750000000004</v>
      </c>
      <c r="I183" s="29"/>
      <c r="J183" s="35">
        <f t="shared" ref="J183:J184" si="24">+G183*I183</f>
        <v>0</v>
      </c>
    </row>
    <row r="184" spans="1:10" ht="15.6" x14ac:dyDescent="0.3">
      <c r="A184" s="32"/>
      <c r="B184" s="224" t="s">
        <v>105</v>
      </c>
      <c r="C184" s="224"/>
      <c r="D184" s="224"/>
      <c r="E184" s="224"/>
      <c r="F184" s="33" t="s">
        <v>106</v>
      </c>
      <c r="G184" s="41">
        <v>16331.52</v>
      </c>
      <c r="H184" s="58">
        <f t="shared" si="23"/>
        <v>1360.96</v>
      </c>
      <c r="I184" s="30"/>
      <c r="J184" s="35">
        <f t="shared" si="24"/>
        <v>0</v>
      </c>
    </row>
    <row r="185" spans="1:10" ht="15.6" x14ac:dyDescent="0.3">
      <c r="A185" s="32"/>
      <c r="B185" s="230"/>
      <c r="C185" s="231"/>
      <c r="D185" s="231"/>
      <c r="E185" s="232"/>
      <c r="F185" s="17" t="s">
        <v>0</v>
      </c>
      <c r="G185" s="17" t="s">
        <v>6</v>
      </c>
      <c r="H185" s="17" t="s">
        <v>5</v>
      </c>
      <c r="I185" s="24" t="s">
        <v>4</v>
      </c>
      <c r="J185" s="24" t="s">
        <v>156</v>
      </c>
    </row>
    <row r="186" spans="1:10" ht="15.6" x14ac:dyDescent="0.3">
      <c r="A186" s="32"/>
      <c r="B186" s="224" t="s">
        <v>107</v>
      </c>
      <c r="C186" s="224"/>
      <c r="D186" s="224"/>
      <c r="E186" s="224"/>
      <c r="F186" s="33" t="s">
        <v>108</v>
      </c>
      <c r="G186" s="34" t="s">
        <v>39</v>
      </c>
      <c r="H186" s="27"/>
      <c r="I186" s="41">
        <v>68.05</v>
      </c>
      <c r="J186" s="35">
        <f t="shared" ref="J186:J197" si="25">+H186*I186</f>
        <v>0</v>
      </c>
    </row>
    <row r="187" spans="1:10" ht="31.2" x14ac:dyDescent="0.3">
      <c r="A187" s="32"/>
      <c r="B187" s="233"/>
      <c r="C187" s="234"/>
      <c r="D187" s="234"/>
      <c r="E187" s="235"/>
      <c r="F187" s="59" t="s">
        <v>0</v>
      </c>
      <c r="G187" s="59" t="s">
        <v>140</v>
      </c>
      <c r="H187" s="43" t="s">
        <v>149</v>
      </c>
      <c r="I187" s="44" t="s">
        <v>204</v>
      </c>
      <c r="J187" s="45" t="s">
        <v>156</v>
      </c>
    </row>
    <row r="188" spans="1:10" ht="15.6" x14ac:dyDescent="0.3">
      <c r="A188" s="32"/>
      <c r="B188" s="224" t="s">
        <v>111</v>
      </c>
      <c r="C188" s="224"/>
      <c r="D188" s="224"/>
      <c r="E188" s="224"/>
      <c r="F188" s="33" t="s">
        <v>112</v>
      </c>
      <c r="G188" s="41">
        <v>2225.4299999999998</v>
      </c>
      <c r="H188" s="58">
        <f t="shared" ref="H188:H190" si="26">+G188/12</f>
        <v>185.45249999999999</v>
      </c>
      <c r="I188" s="29"/>
      <c r="J188" s="35">
        <f>+G188*I188</f>
        <v>0</v>
      </c>
    </row>
    <row r="189" spans="1:10" ht="15.6" x14ac:dyDescent="0.3">
      <c r="A189" s="32"/>
      <c r="B189" s="224" t="s">
        <v>113</v>
      </c>
      <c r="C189" s="224"/>
      <c r="D189" s="224"/>
      <c r="E189" s="224"/>
      <c r="F189" s="33" t="s">
        <v>114</v>
      </c>
      <c r="G189" s="41">
        <v>2967.24</v>
      </c>
      <c r="H189" s="58">
        <f t="shared" si="26"/>
        <v>247.26999999999998</v>
      </c>
      <c r="I189" s="29"/>
      <c r="J189" s="35">
        <f t="shared" ref="J189:J190" si="27">+G189*I189</f>
        <v>0</v>
      </c>
    </row>
    <row r="190" spans="1:10" ht="15.6" x14ac:dyDescent="0.3">
      <c r="A190" s="32"/>
      <c r="B190" s="224" t="s">
        <v>115</v>
      </c>
      <c r="C190" s="224"/>
      <c r="D190" s="224"/>
      <c r="E190" s="224"/>
      <c r="F190" s="33" t="s">
        <v>116</v>
      </c>
      <c r="G190" s="41">
        <v>4895.8</v>
      </c>
      <c r="H190" s="58">
        <f t="shared" si="26"/>
        <v>407.98333333333335</v>
      </c>
      <c r="I190" s="30"/>
      <c r="J190" s="35">
        <f t="shared" si="27"/>
        <v>0</v>
      </c>
    </row>
    <row r="191" spans="1:10" ht="15.6" x14ac:dyDescent="0.3">
      <c r="A191" s="32"/>
      <c r="B191" s="230"/>
      <c r="C191" s="231"/>
      <c r="D191" s="231"/>
      <c r="E191" s="232"/>
      <c r="F191" s="17" t="s">
        <v>0</v>
      </c>
      <c r="G191" s="17" t="s">
        <v>6</v>
      </c>
      <c r="H191" s="17" t="s">
        <v>5</v>
      </c>
      <c r="I191" s="24" t="s">
        <v>4</v>
      </c>
      <c r="J191" s="24" t="s">
        <v>156</v>
      </c>
    </row>
    <row r="192" spans="1:10" ht="15.6" x14ac:dyDescent="0.3">
      <c r="A192" s="32"/>
      <c r="B192" s="224" t="s">
        <v>117</v>
      </c>
      <c r="C192" s="224"/>
      <c r="D192" s="224"/>
      <c r="E192" s="224"/>
      <c r="F192" s="33" t="s">
        <v>118</v>
      </c>
      <c r="G192" s="34" t="s">
        <v>39</v>
      </c>
      <c r="H192" s="27"/>
      <c r="I192" s="41">
        <v>74.180000000000007</v>
      </c>
      <c r="J192" s="35">
        <f t="shared" si="25"/>
        <v>0</v>
      </c>
    </row>
    <row r="193" spans="1:10" ht="31.2" x14ac:dyDescent="0.3">
      <c r="A193" s="32"/>
      <c r="B193" s="233"/>
      <c r="C193" s="234"/>
      <c r="D193" s="234"/>
      <c r="E193" s="235"/>
      <c r="F193" s="59" t="s">
        <v>0</v>
      </c>
      <c r="G193" s="59" t="s">
        <v>140</v>
      </c>
      <c r="H193" s="43" t="s">
        <v>149</v>
      </c>
      <c r="I193" s="44" t="s">
        <v>204</v>
      </c>
      <c r="J193" s="45" t="s">
        <v>156</v>
      </c>
    </row>
    <row r="194" spans="1:10" ht="15.6" x14ac:dyDescent="0.3">
      <c r="A194" s="32"/>
      <c r="B194" s="224" t="s">
        <v>121</v>
      </c>
      <c r="C194" s="224"/>
      <c r="D194" s="224"/>
      <c r="E194" s="224"/>
      <c r="F194" s="33" t="s">
        <v>122</v>
      </c>
      <c r="G194" s="41">
        <v>3340.41</v>
      </c>
      <c r="H194" s="58">
        <f>+G194/12</f>
        <v>278.36750000000001</v>
      </c>
      <c r="I194" s="29"/>
      <c r="J194" s="35">
        <f>+G194*I194</f>
        <v>0</v>
      </c>
    </row>
    <row r="195" spans="1:10" ht="15.6" x14ac:dyDescent="0.3">
      <c r="A195" s="32"/>
      <c r="B195" s="224" t="s">
        <v>123</v>
      </c>
      <c r="C195" s="224"/>
      <c r="D195" s="224"/>
      <c r="E195" s="224"/>
      <c r="F195" s="33" t="s">
        <v>124</v>
      </c>
      <c r="G195" s="41">
        <v>5344.65</v>
      </c>
      <c r="H195" s="58">
        <f>+G195/12</f>
        <v>445.38749999999999</v>
      </c>
      <c r="I195" s="30"/>
      <c r="J195" s="35">
        <f>+G195*I195</f>
        <v>0</v>
      </c>
    </row>
    <row r="196" spans="1:10" ht="15.6" x14ac:dyDescent="0.3">
      <c r="A196" s="32"/>
      <c r="B196" s="230"/>
      <c r="C196" s="231"/>
      <c r="D196" s="231"/>
      <c r="E196" s="232"/>
      <c r="F196" s="17" t="s">
        <v>0</v>
      </c>
      <c r="G196" s="17" t="s">
        <v>6</v>
      </c>
      <c r="H196" s="17" t="s">
        <v>5</v>
      </c>
      <c r="I196" s="24" t="s">
        <v>4</v>
      </c>
      <c r="J196" s="24" t="s">
        <v>156</v>
      </c>
    </row>
    <row r="197" spans="1:10" ht="15.6" x14ac:dyDescent="0.3">
      <c r="A197" s="32"/>
      <c r="B197" s="224" t="s">
        <v>125</v>
      </c>
      <c r="C197" s="224"/>
      <c r="D197" s="224"/>
      <c r="E197" s="224"/>
      <c r="F197" s="33" t="s">
        <v>126</v>
      </c>
      <c r="G197" s="34" t="s">
        <v>39</v>
      </c>
      <c r="H197" s="27"/>
      <c r="I197" s="41">
        <v>111.35</v>
      </c>
      <c r="J197" s="35">
        <f t="shared" si="25"/>
        <v>0</v>
      </c>
    </row>
    <row r="198" spans="1:10" ht="15.6" x14ac:dyDescent="0.3">
      <c r="A198" s="32"/>
      <c r="B198" s="229" t="s">
        <v>3</v>
      </c>
      <c r="C198" s="229"/>
      <c r="D198" s="229"/>
      <c r="E198" s="229"/>
      <c r="F198" s="36"/>
      <c r="G198" s="37"/>
      <c r="H198" s="12"/>
      <c r="I198" s="38"/>
      <c r="J198" s="39">
        <f>SUM(J165:J197)</f>
        <v>0</v>
      </c>
    </row>
    <row r="199" spans="1:10" ht="15.6" x14ac:dyDescent="0.3">
      <c r="A199" s="77"/>
      <c r="B199" s="107"/>
      <c r="C199" s="107"/>
      <c r="D199" s="107"/>
      <c r="E199" s="107"/>
      <c r="F199" s="108"/>
      <c r="G199" s="108"/>
      <c r="H199" s="109"/>
      <c r="I199" s="110"/>
      <c r="J199" s="111"/>
    </row>
    <row r="200" spans="1:10" ht="20.25" customHeight="1" x14ac:dyDescent="0.3">
      <c r="A200" s="80"/>
      <c r="B200" s="171" t="s">
        <v>137</v>
      </c>
      <c r="C200" s="171"/>
      <c r="D200" s="171"/>
      <c r="E200" s="171"/>
      <c r="F200" s="66" t="s">
        <v>0</v>
      </c>
      <c r="G200" s="66" t="s">
        <v>6</v>
      </c>
      <c r="H200" s="66" t="s">
        <v>5</v>
      </c>
      <c r="I200" s="81" t="s">
        <v>4</v>
      </c>
      <c r="J200" s="81" t="s">
        <v>156</v>
      </c>
    </row>
    <row r="201" spans="1:10" ht="19.2" customHeight="1" x14ac:dyDescent="0.3">
      <c r="A201" s="68"/>
      <c r="B201" s="158" t="s">
        <v>137</v>
      </c>
      <c r="C201" s="158"/>
      <c r="D201" s="158"/>
      <c r="E201" s="158"/>
      <c r="F201" s="60" t="s">
        <v>138</v>
      </c>
      <c r="G201" s="61" t="s">
        <v>39</v>
      </c>
      <c r="H201" s="62"/>
      <c r="I201" s="63">
        <v>194.71</v>
      </c>
      <c r="J201" s="69">
        <f>+H201*I201</f>
        <v>0</v>
      </c>
    </row>
    <row r="202" spans="1:10" ht="19.2" customHeight="1" x14ac:dyDescent="0.3">
      <c r="A202" s="68"/>
      <c r="B202" s="157" t="s">
        <v>3</v>
      </c>
      <c r="C202" s="157"/>
      <c r="D202" s="157"/>
      <c r="E202" s="157"/>
      <c r="F202" s="70"/>
      <c r="G202" s="71"/>
      <c r="H202" s="72"/>
      <c r="I202" s="73"/>
      <c r="J202" s="74">
        <f>SUM(J201:J201)</f>
        <v>0</v>
      </c>
    </row>
    <row r="203" spans="1:10" ht="19.2" customHeight="1" x14ac:dyDescent="0.3">
      <c r="A203" s="77"/>
      <c r="B203" s="107"/>
      <c r="C203" s="107"/>
      <c r="D203" s="107"/>
      <c r="E203" s="107"/>
      <c r="F203" s="108"/>
      <c r="G203" s="108"/>
      <c r="H203" s="109"/>
      <c r="I203" s="110"/>
      <c r="J203" s="111"/>
    </row>
    <row r="204" spans="1:10" ht="20.25" customHeight="1" x14ac:dyDescent="0.3">
      <c r="A204" s="80"/>
      <c r="B204" s="171" t="s">
        <v>139</v>
      </c>
      <c r="C204" s="171"/>
      <c r="D204" s="171"/>
      <c r="E204" s="171"/>
      <c r="F204" s="66" t="s">
        <v>0</v>
      </c>
      <c r="G204" s="66" t="s">
        <v>6</v>
      </c>
      <c r="H204" s="66" t="s">
        <v>5</v>
      </c>
      <c r="I204" s="81" t="s">
        <v>4</v>
      </c>
      <c r="J204" s="81" t="s">
        <v>156</v>
      </c>
    </row>
    <row r="205" spans="1:10" ht="19.2" customHeight="1" x14ac:dyDescent="0.3">
      <c r="A205" s="68"/>
      <c r="B205" s="158" t="s">
        <v>134</v>
      </c>
      <c r="C205" s="158"/>
      <c r="D205" s="158"/>
      <c r="E205" s="158"/>
      <c r="F205" s="60" t="s">
        <v>27</v>
      </c>
      <c r="G205" s="61" t="s">
        <v>71</v>
      </c>
      <c r="H205" s="62"/>
      <c r="I205" s="63">
        <v>346.93</v>
      </c>
      <c r="J205" s="69">
        <f>+H205*I205</f>
        <v>0</v>
      </c>
    </row>
    <row r="206" spans="1:10" ht="19.2" customHeight="1" x14ac:dyDescent="0.3">
      <c r="A206" s="68"/>
      <c r="B206" s="158" t="s">
        <v>135</v>
      </c>
      <c r="C206" s="158"/>
      <c r="D206" s="158"/>
      <c r="E206" s="158"/>
      <c r="F206" s="60" t="s">
        <v>28</v>
      </c>
      <c r="G206" s="61" t="s">
        <v>71</v>
      </c>
      <c r="H206" s="62"/>
      <c r="I206" s="63">
        <v>408.59</v>
      </c>
      <c r="J206" s="69">
        <f>+H206*I206</f>
        <v>0</v>
      </c>
    </row>
    <row r="207" spans="1:10" ht="19.2" customHeight="1" x14ac:dyDescent="0.3">
      <c r="A207" s="68"/>
      <c r="B207" s="158" t="s">
        <v>136</v>
      </c>
      <c r="C207" s="158"/>
      <c r="D207" s="158"/>
      <c r="E207" s="158"/>
      <c r="F207" s="60" t="s">
        <v>29</v>
      </c>
      <c r="G207" s="61" t="s">
        <v>71</v>
      </c>
      <c r="H207" s="62"/>
      <c r="I207" s="63">
        <v>1341.71</v>
      </c>
      <c r="J207" s="69">
        <f>+H207*I207</f>
        <v>0</v>
      </c>
    </row>
    <row r="208" spans="1:10" ht="19.2" customHeight="1" x14ac:dyDescent="0.3">
      <c r="A208" s="68"/>
      <c r="B208" s="157" t="s">
        <v>3</v>
      </c>
      <c r="C208" s="157"/>
      <c r="D208" s="157"/>
      <c r="E208" s="157"/>
      <c r="F208" s="70"/>
      <c r="G208" s="71"/>
      <c r="H208" s="72"/>
      <c r="I208" s="73"/>
      <c r="J208" s="74">
        <f>SUM(J205:J207)</f>
        <v>0</v>
      </c>
    </row>
    <row r="209" spans="1:67" ht="15.6" customHeight="1" x14ac:dyDescent="0.3">
      <c r="A209" s="77"/>
      <c r="B209" s="107"/>
      <c r="C209" s="107"/>
      <c r="D209" s="107"/>
      <c r="E209" s="107"/>
      <c r="F209" s="108"/>
      <c r="G209" s="108"/>
      <c r="H209" s="109"/>
      <c r="I209" s="110"/>
      <c r="J209" s="111"/>
    </row>
    <row r="210" spans="1:67" ht="20.25" customHeight="1" x14ac:dyDescent="0.3">
      <c r="A210" s="80"/>
      <c r="B210" s="172" t="s">
        <v>144</v>
      </c>
      <c r="C210" s="173"/>
      <c r="D210" s="173"/>
      <c r="E210" s="174"/>
      <c r="F210" s="66" t="s">
        <v>0</v>
      </c>
      <c r="G210" s="66" t="s">
        <v>6</v>
      </c>
      <c r="H210" s="66" t="s">
        <v>5</v>
      </c>
      <c r="I210" s="81" t="s">
        <v>4</v>
      </c>
      <c r="J210" s="81" t="s">
        <v>156</v>
      </c>
    </row>
    <row r="211" spans="1:67" ht="20.25" customHeight="1" x14ac:dyDescent="0.3">
      <c r="A211" s="80"/>
      <c r="B211" s="165" t="s">
        <v>61</v>
      </c>
      <c r="C211" s="166"/>
      <c r="D211" s="166"/>
      <c r="E211" s="167"/>
      <c r="F211" s="66"/>
      <c r="G211" s="66"/>
      <c r="H211" s="66"/>
      <c r="I211" s="67"/>
      <c r="J211" s="81"/>
    </row>
    <row r="212" spans="1:67" ht="19.2" customHeight="1" x14ac:dyDescent="0.3">
      <c r="A212" s="68"/>
      <c r="B212" s="159" t="s">
        <v>145</v>
      </c>
      <c r="C212" s="160"/>
      <c r="D212" s="160"/>
      <c r="E212" s="161"/>
      <c r="F212" s="60" t="s">
        <v>130</v>
      </c>
      <c r="G212" s="61" t="s">
        <v>39</v>
      </c>
      <c r="H212" s="62"/>
      <c r="I212" s="64">
        <v>73.849999999999994</v>
      </c>
      <c r="J212" s="69">
        <f>+H212*I212</f>
        <v>0</v>
      </c>
    </row>
    <row r="213" spans="1:67" ht="19.2" customHeight="1" x14ac:dyDescent="0.3">
      <c r="A213" s="68"/>
      <c r="B213" s="158" t="s">
        <v>146</v>
      </c>
      <c r="C213" s="158"/>
      <c r="D213" s="158"/>
      <c r="E213" s="158"/>
      <c r="F213" s="60" t="s">
        <v>131</v>
      </c>
      <c r="G213" s="61" t="s">
        <v>39</v>
      </c>
      <c r="H213" s="62"/>
      <c r="I213" s="63">
        <v>128.18</v>
      </c>
      <c r="J213" s="69">
        <f>+H213*I213</f>
        <v>0</v>
      </c>
    </row>
    <row r="214" spans="1:67" ht="19.2" customHeight="1" x14ac:dyDescent="0.3">
      <c r="A214" s="80"/>
      <c r="B214" s="175" t="s">
        <v>57</v>
      </c>
      <c r="C214" s="175"/>
      <c r="D214" s="175"/>
      <c r="E214" s="175"/>
      <c r="F214" s="66"/>
      <c r="G214" s="66"/>
      <c r="H214" s="66"/>
      <c r="I214" s="81"/>
      <c r="J214" s="81"/>
    </row>
    <row r="215" spans="1:67" ht="19.2" customHeight="1" x14ac:dyDescent="0.3">
      <c r="A215" s="68"/>
      <c r="B215" s="159" t="s">
        <v>145</v>
      </c>
      <c r="C215" s="160"/>
      <c r="D215" s="160"/>
      <c r="E215" s="161"/>
      <c r="F215" s="60" t="s">
        <v>130</v>
      </c>
      <c r="G215" s="61" t="s">
        <v>39</v>
      </c>
      <c r="H215" s="62"/>
      <c r="I215" s="63">
        <v>62.92</v>
      </c>
      <c r="J215" s="69">
        <f>+H215*I215</f>
        <v>0</v>
      </c>
    </row>
    <row r="216" spans="1:67" ht="19.2" customHeight="1" x14ac:dyDescent="0.3">
      <c r="A216" s="68"/>
      <c r="B216" s="158" t="s">
        <v>146</v>
      </c>
      <c r="C216" s="158"/>
      <c r="D216" s="158"/>
      <c r="E216" s="158"/>
      <c r="F216" s="60" t="s">
        <v>131</v>
      </c>
      <c r="G216" s="61" t="s">
        <v>39</v>
      </c>
      <c r="H216" s="62"/>
      <c r="I216" s="63">
        <v>109.18</v>
      </c>
      <c r="J216" s="69">
        <f>+H216*I216</f>
        <v>0</v>
      </c>
    </row>
    <row r="217" spans="1:67" ht="19.2" customHeight="1" x14ac:dyDescent="0.3">
      <c r="A217" s="68"/>
      <c r="B217" s="157" t="s">
        <v>3</v>
      </c>
      <c r="C217" s="157"/>
      <c r="D217" s="157"/>
      <c r="E217" s="157"/>
      <c r="F217" s="70"/>
      <c r="G217" s="71"/>
      <c r="H217" s="72"/>
      <c r="I217" s="73"/>
      <c r="J217" s="74">
        <f>SUM(J212:J216)</f>
        <v>0</v>
      </c>
    </row>
    <row r="218" spans="1:67" x14ac:dyDescent="0.3">
      <c r="A218" s="77"/>
      <c r="B218" s="77"/>
      <c r="C218" s="77"/>
      <c r="D218" s="77"/>
      <c r="E218" s="77"/>
      <c r="F218" s="77"/>
      <c r="G218" s="77"/>
      <c r="H218" s="77"/>
      <c r="I218" s="77"/>
      <c r="J218" s="77"/>
    </row>
    <row r="219" spans="1:67" ht="20.25" customHeight="1" x14ac:dyDescent="0.3">
      <c r="A219" s="80"/>
      <c r="B219" s="171" t="s">
        <v>38</v>
      </c>
      <c r="C219" s="171"/>
      <c r="D219" s="171"/>
      <c r="E219" s="171"/>
      <c r="F219" s="66" t="s">
        <v>0</v>
      </c>
      <c r="G219" s="66" t="s">
        <v>6</v>
      </c>
      <c r="H219" s="66" t="s">
        <v>5</v>
      </c>
      <c r="I219" s="81" t="s">
        <v>4</v>
      </c>
      <c r="J219" s="81" t="s">
        <v>156</v>
      </c>
    </row>
    <row r="220" spans="1:67" ht="19.2" customHeight="1" x14ac:dyDescent="0.3">
      <c r="A220" s="68"/>
      <c r="B220" s="158" t="s">
        <v>38</v>
      </c>
      <c r="C220" s="158"/>
      <c r="D220" s="158"/>
      <c r="E220" s="158"/>
      <c r="F220" s="60" t="s">
        <v>132</v>
      </c>
      <c r="G220" s="61" t="s">
        <v>133</v>
      </c>
      <c r="H220" s="62"/>
      <c r="I220" s="63">
        <v>11.79</v>
      </c>
      <c r="J220" s="69">
        <f>+H220*I220</f>
        <v>0</v>
      </c>
    </row>
    <row r="221" spans="1:67" ht="19.2" customHeight="1" x14ac:dyDescent="0.3">
      <c r="A221" s="68"/>
      <c r="B221" s="157" t="s">
        <v>3</v>
      </c>
      <c r="C221" s="157"/>
      <c r="D221" s="157"/>
      <c r="E221" s="157"/>
      <c r="F221" s="70"/>
      <c r="G221" s="71"/>
      <c r="H221" s="72"/>
      <c r="I221" s="73"/>
      <c r="J221" s="74">
        <f>SUM(J220)</f>
        <v>0</v>
      </c>
    </row>
    <row r="222" spans="1:67" ht="16.5" customHeight="1" x14ac:dyDescent="0.3">
      <c r="A222" s="112"/>
      <c r="B222" s="169"/>
      <c r="C222" s="170"/>
      <c r="D222" s="170"/>
      <c r="E222" s="170"/>
      <c r="F222" s="170"/>
      <c r="G222" s="170"/>
      <c r="H222" s="170"/>
      <c r="I222" s="170"/>
      <c r="J222" s="170"/>
    </row>
    <row r="223" spans="1:67" s="14" customFormat="1" ht="21" customHeight="1" x14ac:dyDescent="0.3">
      <c r="A223" s="80"/>
      <c r="B223" s="168" t="s">
        <v>46</v>
      </c>
      <c r="C223" s="168"/>
      <c r="D223" s="168"/>
      <c r="E223" s="168"/>
      <c r="F223" s="65" t="s">
        <v>0</v>
      </c>
      <c r="G223" s="65" t="s">
        <v>6</v>
      </c>
      <c r="H223" s="66" t="s">
        <v>5</v>
      </c>
      <c r="I223" s="81" t="s">
        <v>4</v>
      </c>
      <c r="J223" s="83" t="s">
        <v>156</v>
      </c>
      <c r="K223"/>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row>
    <row r="224" spans="1:67" ht="22.5" customHeight="1" x14ac:dyDescent="0.3">
      <c r="A224" s="68"/>
      <c r="B224" s="193" t="s">
        <v>47</v>
      </c>
      <c r="C224" s="193"/>
      <c r="D224" s="193"/>
      <c r="E224" s="193"/>
      <c r="F224" s="106"/>
      <c r="G224" s="106"/>
      <c r="H224" s="62"/>
      <c r="I224" s="113"/>
      <c r="J224" s="69">
        <f>+H224*I224</f>
        <v>0</v>
      </c>
    </row>
    <row r="225" spans="1:10" ht="22.5" customHeight="1" x14ac:dyDescent="0.3">
      <c r="A225" s="68"/>
      <c r="B225" s="193" t="s">
        <v>47</v>
      </c>
      <c r="C225" s="193"/>
      <c r="D225" s="193"/>
      <c r="E225" s="193"/>
      <c r="F225" s="106"/>
      <c r="G225" s="106"/>
      <c r="H225" s="62"/>
      <c r="I225" s="113"/>
      <c r="J225" s="69">
        <f t="shared" ref="J225:J233" si="28">+H225*I225</f>
        <v>0</v>
      </c>
    </row>
    <row r="226" spans="1:10" ht="22.5" customHeight="1" x14ac:dyDescent="0.3">
      <c r="A226" s="68"/>
      <c r="B226" s="193" t="s">
        <v>47</v>
      </c>
      <c r="C226" s="193"/>
      <c r="D226" s="193"/>
      <c r="E226" s="193"/>
      <c r="F226" s="106"/>
      <c r="G226" s="106"/>
      <c r="H226" s="62"/>
      <c r="I226" s="113"/>
      <c r="J226" s="69">
        <f t="shared" si="28"/>
        <v>0</v>
      </c>
    </row>
    <row r="227" spans="1:10" ht="22.5" customHeight="1" x14ac:dyDescent="0.3">
      <c r="A227" s="68"/>
      <c r="B227" s="193" t="s">
        <v>47</v>
      </c>
      <c r="C227" s="193"/>
      <c r="D227" s="193"/>
      <c r="E227" s="193"/>
      <c r="F227" s="106"/>
      <c r="G227" s="106"/>
      <c r="H227" s="62"/>
      <c r="I227" s="113"/>
      <c r="J227" s="69">
        <f t="shared" si="28"/>
        <v>0</v>
      </c>
    </row>
    <row r="228" spans="1:10" ht="22.5" customHeight="1" x14ac:dyDescent="0.3">
      <c r="A228" s="68"/>
      <c r="B228" s="193" t="s">
        <v>47</v>
      </c>
      <c r="C228" s="193"/>
      <c r="D228" s="193"/>
      <c r="E228" s="193"/>
      <c r="F228" s="106"/>
      <c r="G228" s="106"/>
      <c r="H228" s="62"/>
      <c r="I228" s="113"/>
      <c r="J228" s="69">
        <f t="shared" si="28"/>
        <v>0</v>
      </c>
    </row>
    <row r="229" spans="1:10" ht="22.5" customHeight="1" x14ac:dyDescent="0.3">
      <c r="A229" s="68"/>
      <c r="B229" s="193" t="s">
        <v>47</v>
      </c>
      <c r="C229" s="193"/>
      <c r="D229" s="193"/>
      <c r="E229" s="193"/>
      <c r="F229" s="106"/>
      <c r="G229" s="106"/>
      <c r="H229" s="62"/>
      <c r="I229" s="113"/>
      <c r="J229" s="69">
        <f t="shared" si="28"/>
        <v>0</v>
      </c>
    </row>
    <row r="230" spans="1:10" ht="22.5" customHeight="1" x14ac:dyDescent="0.3">
      <c r="A230" s="68"/>
      <c r="B230" s="193" t="s">
        <v>47</v>
      </c>
      <c r="C230" s="193"/>
      <c r="D230" s="193"/>
      <c r="E230" s="193"/>
      <c r="F230" s="106"/>
      <c r="G230" s="106"/>
      <c r="H230" s="62"/>
      <c r="I230" s="113"/>
      <c r="J230" s="69">
        <f t="shared" si="28"/>
        <v>0</v>
      </c>
    </row>
    <row r="231" spans="1:10" ht="22.5" customHeight="1" x14ac:dyDescent="0.3">
      <c r="A231" s="68"/>
      <c r="B231" s="193" t="s">
        <v>47</v>
      </c>
      <c r="C231" s="193"/>
      <c r="D231" s="193"/>
      <c r="E231" s="193"/>
      <c r="F231" s="106"/>
      <c r="G231" s="106"/>
      <c r="H231" s="62"/>
      <c r="I231" s="113"/>
      <c r="J231" s="69">
        <f t="shared" si="28"/>
        <v>0</v>
      </c>
    </row>
    <row r="232" spans="1:10" ht="22.5" customHeight="1" x14ac:dyDescent="0.3">
      <c r="A232" s="68"/>
      <c r="B232" s="193" t="s">
        <v>47</v>
      </c>
      <c r="C232" s="193"/>
      <c r="D232" s="193"/>
      <c r="E232" s="193"/>
      <c r="F232" s="106"/>
      <c r="G232" s="106"/>
      <c r="H232" s="62"/>
      <c r="I232" s="113"/>
      <c r="J232" s="69">
        <f t="shared" si="28"/>
        <v>0</v>
      </c>
    </row>
    <row r="233" spans="1:10" ht="22.5" customHeight="1" x14ac:dyDescent="0.3">
      <c r="A233" s="68"/>
      <c r="B233" s="193" t="s">
        <v>47</v>
      </c>
      <c r="C233" s="193"/>
      <c r="D233" s="193"/>
      <c r="E233" s="193"/>
      <c r="F233" s="106"/>
      <c r="G233" s="106"/>
      <c r="H233" s="62"/>
      <c r="I233" s="113"/>
      <c r="J233" s="69">
        <f t="shared" si="28"/>
        <v>0</v>
      </c>
    </row>
    <row r="234" spans="1:10" ht="15.6" x14ac:dyDescent="0.3">
      <c r="A234" s="68"/>
      <c r="B234" s="194" t="s">
        <v>3</v>
      </c>
      <c r="C234" s="194"/>
      <c r="D234" s="194"/>
      <c r="E234" s="194"/>
      <c r="F234" s="70"/>
      <c r="G234" s="71"/>
      <c r="H234" s="114"/>
      <c r="I234" s="73"/>
      <c r="J234" s="74">
        <f>SUM(J224:J233)</f>
        <v>0</v>
      </c>
    </row>
    <row r="235" spans="1:10" x14ac:dyDescent="0.3">
      <c r="A235" s="77"/>
      <c r="B235" s="77"/>
      <c r="C235" s="77"/>
      <c r="D235" s="77"/>
      <c r="E235" s="77"/>
      <c r="F235" s="77"/>
      <c r="G235" s="77"/>
      <c r="H235" s="77"/>
      <c r="I235" s="77"/>
      <c r="J235" s="77"/>
    </row>
    <row r="236" spans="1:10" x14ac:dyDescent="0.3">
      <c r="A236" s="77"/>
      <c r="B236" s="77"/>
      <c r="C236" s="77"/>
      <c r="D236" s="77"/>
      <c r="E236" s="77"/>
      <c r="F236" s="77"/>
      <c r="G236" s="77"/>
      <c r="H236" s="77"/>
      <c r="I236" s="77"/>
      <c r="J236" s="77"/>
    </row>
    <row r="237" spans="1:10" s="2" customFormat="1" ht="23.25" customHeight="1" x14ac:dyDescent="0.3">
      <c r="A237" s="115"/>
      <c r="B237" s="192" t="s">
        <v>203</v>
      </c>
      <c r="C237" s="192"/>
      <c r="D237" s="192"/>
      <c r="E237" s="192"/>
      <c r="F237" s="192"/>
      <c r="G237" s="192"/>
      <c r="H237" s="192"/>
      <c r="I237" s="192"/>
      <c r="J237" s="116">
        <f>+J22+J35+J39+J46+J50+J55+J62+J81+J96+J101+J106+J129+J138+J161+J198+J202+J208+J217+J221+J234</f>
        <v>0</v>
      </c>
    </row>
    <row r="238" spans="1:10" x14ac:dyDescent="0.3">
      <c r="A238" s="77"/>
      <c r="B238" s="77"/>
      <c r="C238" s="77"/>
      <c r="D238" s="77"/>
      <c r="E238" s="77"/>
      <c r="F238" s="77"/>
      <c r="G238" s="77"/>
      <c r="H238" s="77"/>
      <c r="I238" s="77"/>
      <c r="J238" s="77"/>
    </row>
    <row r="239" spans="1:10" s="3" customFormat="1" ht="19.5" customHeight="1" thickBot="1" x14ac:dyDescent="0.35">
      <c r="A239" s="191" t="s">
        <v>22</v>
      </c>
      <c r="B239" s="191"/>
      <c r="C239" s="191"/>
      <c r="D239" s="191"/>
      <c r="E239" s="191"/>
      <c r="F239" s="191"/>
      <c r="G239" s="191"/>
      <c r="H239" s="191"/>
      <c r="I239" s="117"/>
      <c r="J239" s="117"/>
    </row>
    <row r="240" spans="1:10" x14ac:dyDescent="0.3">
      <c r="A240" s="195"/>
      <c r="B240" s="196"/>
      <c r="C240" s="197"/>
      <c r="D240" s="197"/>
      <c r="E240" s="197"/>
      <c r="F240" s="197"/>
      <c r="G240" s="197"/>
      <c r="H240" s="197"/>
      <c r="I240" s="197"/>
      <c r="J240" s="198"/>
    </row>
    <row r="241" spans="1:10" x14ac:dyDescent="0.3">
      <c r="A241" s="195"/>
      <c r="B241" s="199"/>
      <c r="C241" s="200"/>
      <c r="D241" s="200"/>
      <c r="E241" s="200"/>
      <c r="F241" s="200"/>
      <c r="G241" s="200"/>
      <c r="H241" s="200"/>
      <c r="I241" s="200"/>
      <c r="J241" s="201"/>
    </row>
    <row r="242" spans="1:10" x14ac:dyDescent="0.3">
      <c r="A242" s="195"/>
      <c r="B242" s="199"/>
      <c r="C242" s="200"/>
      <c r="D242" s="200"/>
      <c r="E242" s="200"/>
      <c r="F242" s="200"/>
      <c r="G242" s="200"/>
      <c r="H242" s="200"/>
      <c r="I242" s="200"/>
      <c r="J242" s="201"/>
    </row>
    <row r="243" spans="1:10" x14ac:dyDescent="0.3">
      <c r="A243" s="195"/>
      <c r="B243" s="199"/>
      <c r="C243" s="200"/>
      <c r="D243" s="200"/>
      <c r="E243" s="200"/>
      <c r="F243" s="200"/>
      <c r="G243" s="200"/>
      <c r="H243" s="200"/>
      <c r="I243" s="200"/>
      <c r="J243" s="201"/>
    </row>
    <row r="244" spans="1:10" x14ac:dyDescent="0.3">
      <c r="A244" s="195"/>
      <c r="B244" s="199"/>
      <c r="C244" s="200"/>
      <c r="D244" s="200"/>
      <c r="E244" s="200"/>
      <c r="F244" s="200"/>
      <c r="G244" s="200"/>
      <c r="H244" s="200"/>
      <c r="I244" s="200"/>
      <c r="J244" s="201"/>
    </row>
    <row r="245" spans="1:10" x14ac:dyDescent="0.3">
      <c r="A245" s="195"/>
      <c r="B245" s="199"/>
      <c r="C245" s="200"/>
      <c r="D245" s="200"/>
      <c r="E245" s="200"/>
      <c r="F245" s="200"/>
      <c r="G245" s="200"/>
      <c r="H245" s="200"/>
      <c r="I245" s="200"/>
      <c r="J245" s="201"/>
    </row>
    <row r="246" spans="1:10" x14ac:dyDescent="0.3">
      <c r="A246" s="195"/>
      <c r="B246" s="199"/>
      <c r="C246" s="200"/>
      <c r="D246" s="200"/>
      <c r="E246" s="200"/>
      <c r="F246" s="200"/>
      <c r="G246" s="200"/>
      <c r="H246" s="200"/>
      <c r="I246" s="200"/>
      <c r="J246" s="201"/>
    </row>
    <row r="247" spans="1:10" ht="15" thickBot="1" x14ac:dyDescent="0.35">
      <c r="A247" s="195"/>
      <c r="B247" s="202"/>
      <c r="C247" s="203"/>
      <c r="D247" s="203"/>
      <c r="E247" s="203"/>
      <c r="F247" s="203"/>
      <c r="G247" s="203"/>
      <c r="H247" s="203"/>
      <c r="I247" s="203"/>
      <c r="J247" s="204"/>
    </row>
    <row r="248" spans="1:10" x14ac:dyDescent="0.3">
      <c r="A248" s="77"/>
      <c r="B248" s="77"/>
      <c r="C248" s="77"/>
      <c r="D248" s="77"/>
      <c r="E248" s="77"/>
      <c r="F248" s="77"/>
      <c r="G248" s="77"/>
      <c r="H248" s="77"/>
      <c r="I248" s="77"/>
      <c r="J248" s="77"/>
    </row>
    <row r="249" spans="1:10" s="3" customFormat="1" ht="19.5" customHeight="1" thickBot="1" x14ac:dyDescent="0.35">
      <c r="A249" s="191" t="s">
        <v>2</v>
      </c>
      <c r="B249" s="191"/>
      <c r="C249" s="191"/>
      <c r="D249" s="191"/>
      <c r="E249" s="191"/>
      <c r="F249" s="191"/>
      <c r="G249" s="191"/>
      <c r="H249" s="191"/>
      <c r="I249" s="117"/>
      <c r="J249" s="117"/>
    </row>
    <row r="250" spans="1:10" ht="27" customHeight="1" x14ac:dyDescent="0.3">
      <c r="A250" s="195"/>
      <c r="B250" s="196"/>
      <c r="C250" s="197"/>
      <c r="D250" s="197"/>
      <c r="E250" s="197"/>
      <c r="F250" s="197"/>
      <c r="G250" s="197"/>
      <c r="H250" s="197"/>
      <c r="I250" s="197"/>
      <c r="J250" s="198"/>
    </row>
    <row r="251" spans="1:10" x14ac:dyDescent="0.3">
      <c r="A251" s="195"/>
      <c r="B251" s="199"/>
      <c r="C251" s="200"/>
      <c r="D251" s="200"/>
      <c r="E251" s="200"/>
      <c r="F251" s="200"/>
      <c r="G251" s="200"/>
      <c r="H251" s="200"/>
      <c r="I251" s="200"/>
      <c r="J251" s="201"/>
    </row>
    <row r="252" spans="1:10" x14ac:dyDescent="0.3">
      <c r="A252" s="195"/>
      <c r="B252" s="199"/>
      <c r="C252" s="200"/>
      <c r="D252" s="200"/>
      <c r="E252" s="200"/>
      <c r="F252" s="200"/>
      <c r="G252" s="200"/>
      <c r="H252" s="200"/>
      <c r="I252" s="200"/>
      <c r="J252" s="201"/>
    </row>
    <row r="253" spans="1:10" x14ac:dyDescent="0.3">
      <c r="A253" s="195"/>
      <c r="B253" s="199"/>
      <c r="C253" s="200"/>
      <c r="D253" s="200"/>
      <c r="E253" s="200"/>
      <c r="F253" s="200"/>
      <c r="G253" s="200"/>
      <c r="H253" s="200"/>
      <c r="I253" s="200"/>
      <c r="J253" s="201"/>
    </row>
    <row r="254" spans="1:10" x14ac:dyDescent="0.3">
      <c r="A254" s="195"/>
      <c r="B254" s="199"/>
      <c r="C254" s="200"/>
      <c r="D254" s="200"/>
      <c r="E254" s="200"/>
      <c r="F254" s="200"/>
      <c r="G254" s="200"/>
      <c r="H254" s="200"/>
      <c r="I254" s="200"/>
      <c r="J254" s="201"/>
    </row>
    <row r="255" spans="1:10" x14ac:dyDescent="0.3">
      <c r="A255" s="195"/>
      <c r="B255" s="199"/>
      <c r="C255" s="200"/>
      <c r="D255" s="200"/>
      <c r="E255" s="200"/>
      <c r="F255" s="200"/>
      <c r="G255" s="200"/>
      <c r="H255" s="200"/>
      <c r="I255" s="200"/>
      <c r="J255" s="201"/>
    </row>
    <row r="256" spans="1:10" x14ac:dyDescent="0.3">
      <c r="A256" s="195"/>
      <c r="B256" s="199"/>
      <c r="C256" s="200"/>
      <c r="D256" s="200"/>
      <c r="E256" s="200"/>
      <c r="F256" s="200"/>
      <c r="G256" s="200"/>
      <c r="H256" s="200"/>
      <c r="I256" s="200"/>
      <c r="J256" s="201"/>
    </row>
    <row r="257" spans="1:10" ht="15" thickBot="1" x14ac:dyDescent="0.35">
      <c r="A257" s="195"/>
      <c r="B257" s="202"/>
      <c r="C257" s="203"/>
      <c r="D257" s="203"/>
      <c r="E257" s="203"/>
      <c r="F257" s="203"/>
      <c r="G257" s="203"/>
      <c r="H257" s="203"/>
      <c r="I257" s="203"/>
      <c r="J257" s="204"/>
    </row>
    <row r="258" spans="1:10" ht="4.2" customHeight="1" x14ac:dyDescent="0.3"/>
    <row r="259" spans="1:10" ht="15.6" x14ac:dyDescent="0.3">
      <c r="A259" s="205" t="s">
        <v>23</v>
      </c>
      <c r="B259" s="206"/>
      <c r="C259" s="206"/>
      <c r="D259" s="206"/>
      <c r="E259" s="206"/>
      <c r="F259" s="206"/>
      <c r="G259" s="207"/>
      <c r="I259" s="208" t="s">
        <v>48</v>
      </c>
      <c r="J259" s="209"/>
    </row>
    <row r="260" spans="1:10" x14ac:dyDescent="0.3">
      <c r="A260" s="176" t="s">
        <v>1</v>
      </c>
      <c r="B260" s="177"/>
      <c r="C260" s="177"/>
      <c r="D260" s="177"/>
      <c r="E260" s="177"/>
      <c r="F260" s="177"/>
      <c r="G260" s="178"/>
      <c r="I260" s="185" t="s">
        <v>49</v>
      </c>
      <c r="J260" s="186"/>
    </row>
    <row r="261" spans="1:10" x14ac:dyDescent="0.3">
      <c r="A261" s="179"/>
      <c r="B261" s="180"/>
      <c r="C261" s="180"/>
      <c r="D261" s="180"/>
      <c r="E261" s="180"/>
      <c r="F261" s="180"/>
      <c r="G261" s="181"/>
      <c r="I261" s="187"/>
      <c r="J261" s="188"/>
    </row>
    <row r="262" spans="1:10" x14ac:dyDescent="0.3">
      <c r="A262" s="179"/>
      <c r="B262" s="180"/>
      <c r="C262" s="180"/>
      <c r="D262" s="180"/>
      <c r="E262" s="180"/>
      <c r="F262" s="180"/>
      <c r="G262" s="181"/>
      <c r="I262" s="187"/>
      <c r="J262" s="188"/>
    </row>
    <row r="263" spans="1:10" x14ac:dyDescent="0.3">
      <c r="A263" s="179"/>
      <c r="B263" s="180"/>
      <c r="C263" s="180"/>
      <c r="D263" s="180"/>
      <c r="E263" s="180"/>
      <c r="F263" s="180"/>
      <c r="G263" s="181"/>
      <c r="I263" s="187"/>
      <c r="J263" s="188"/>
    </row>
    <row r="264" spans="1:10" x14ac:dyDescent="0.3">
      <c r="A264" s="179"/>
      <c r="B264" s="180"/>
      <c r="C264" s="180"/>
      <c r="D264" s="180"/>
      <c r="E264" s="180"/>
      <c r="F264" s="180"/>
      <c r="G264" s="181"/>
      <c r="I264" s="187"/>
      <c r="J264" s="188"/>
    </row>
    <row r="265" spans="1:10" x14ac:dyDescent="0.3">
      <c r="A265" s="179"/>
      <c r="B265" s="180"/>
      <c r="C265" s="180"/>
      <c r="D265" s="180"/>
      <c r="E265" s="180"/>
      <c r="F265" s="180"/>
      <c r="G265" s="181"/>
      <c r="I265" s="187"/>
      <c r="J265" s="188"/>
    </row>
    <row r="266" spans="1:10" x14ac:dyDescent="0.3">
      <c r="A266" s="179"/>
      <c r="B266" s="180"/>
      <c r="C266" s="180"/>
      <c r="D266" s="180"/>
      <c r="E266" s="180"/>
      <c r="F266" s="180"/>
      <c r="G266" s="181"/>
      <c r="I266" s="187"/>
      <c r="J266" s="188"/>
    </row>
    <row r="267" spans="1:10" x14ac:dyDescent="0.3">
      <c r="A267" s="182"/>
      <c r="B267" s="183"/>
      <c r="C267" s="183"/>
      <c r="D267" s="183"/>
      <c r="E267" s="183"/>
      <c r="F267" s="183"/>
      <c r="G267" s="184"/>
      <c r="I267" s="189"/>
      <c r="J267" s="190"/>
    </row>
  </sheetData>
  <sheetProtection algorithmName="SHA-512" hashValue="uwAVtgHlG0gO0KSDezA8rlBlWVu4wH7ZIplTrxe2eDFPyaulWzKoUXkKYIxvTShkI6AyRi4X1IlQIMIoDyUgUQ==" saltValue="c1bGNykgKbORP3Jr+cIsUw==" spinCount="100000" sheet="1" objects="1" scenarios="1"/>
  <mergeCells count="222">
    <mergeCell ref="B191:E191"/>
    <mergeCell ref="B192:E192"/>
    <mergeCell ref="B193:E193"/>
    <mergeCell ref="B194:E194"/>
    <mergeCell ref="B152:E152"/>
    <mergeCell ref="B151:E151"/>
    <mergeCell ref="B147:E147"/>
    <mergeCell ref="B183:E183"/>
    <mergeCell ref="B184:E184"/>
    <mergeCell ref="B185:E185"/>
    <mergeCell ref="B186:E186"/>
    <mergeCell ref="B187:E187"/>
    <mergeCell ref="B188:E188"/>
    <mergeCell ref="B177:E177"/>
    <mergeCell ref="B178:E178"/>
    <mergeCell ref="B179:E179"/>
    <mergeCell ref="B180:E180"/>
    <mergeCell ref="B181:E181"/>
    <mergeCell ref="B182:E182"/>
    <mergeCell ref="B161:E161"/>
    <mergeCell ref="B163:E163"/>
    <mergeCell ref="B164:E164"/>
    <mergeCell ref="B159:E159"/>
    <mergeCell ref="B146:E146"/>
    <mergeCell ref="B129:E129"/>
    <mergeCell ref="B140:E140"/>
    <mergeCell ref="B141:E141"/>
    <mergeCell ref="B132:E132"/>
    <mergeCell ref="B190:E190"/>
    <mergeCell ref="B133:E133"/>
    <mergeCell ref="B134:E134"/>
    <mergeCell ref="B135:E135"/>
    <mergeCell ref="B136:E136"/>
    <mergeCell ref="B131:E131"/>
    <mergeCell ref="B137:E137"/>
    <mergeCell ref="B138:E138"/>
    <mergeCell ref="B64:E64"/>
    <mergeCell ref="B65:E65"/>
    <mergeCell ref="B66:E66"/>
    <mergeCell ref="B67:E67"/>
    <mergeCell ref="B68:E68"/>
    <mergeCell ref="B160:E160"/>
    <mergeCell ref="B153:E153"/>
    <mergeCell ref="B154:E154"/>
    <mergeCell ref="B155:E155"/>
    <mergeCell ref="B156:E156"/>
    <mergeCell ref="B157:E157"/>
    <mergeCell ref="B158:E158"/>
    <mergeCell ref="B93:E93"/>
    <mergeCell ref="B96:E96"/>
    <mergeCell ref="B103:E103"/>
    <mergeCell ref="B104:E104"/>
    <mergeCell ref="B105:E105"/>
    <mergeCell ref="B148:E148"/>
    <mergeCell ref="B149:E149"/>
    <mergeCell ref="B150:E150"/>
    <mergeCell ref="B142:E142"/>
    <mergeCell ref="B143:E143"/>
    <mergeCell ref="B144:E144"/>
    <mergeCell ref="B145:E145"/>
    <mergeCell ref="A250:A257"/>
    <mergeCell ref="B250:J257"/>
    <mergeCell ref="A259:G259"/>
    <mergeCell ref="I259:J259"/>
    <mergeCell ref="A260:G267"/>
    <mergeCell ref="I260:J267"/>
    <mergeCell ref="B234:E234"/>
    <mergeCell ref="B237:I237"/>
    <mergeCell ref="A239:H239"/>
    <mergeCell ref="A240:A247"/>
    <mergeCell ref="B240:J247"/>
    <mergeCell ref="A249:H249"/>
    <mergeCell ref="B228:E228"/>
    <mergeCell ref="B229:E229"/>
    <mergeCell ref="B230:E230"/>
    <mergeCell ref="B231:E231"/>
    <mergeCell ref="B232:E232"/>
    <mergeCell ref="B233:E233"/>
    <mergeCell ref="B222:J222"/>
    <mergeCell ref="B223:E223"/>
    <mergeCell ref="B224:E224"/>
    <mergeCell ref="B225:E225"/>
    <mergeCell ref="B226:E226"/>
    <mergeCell ref="B227:E227"/>
    <mergeCell ref="B215:E215"/>
    <mergeCell ref="B216:E216"/>
    <mergeCell ref="B217:E217"/>
    <mergeCell ref="B219:E219"/>
    <mergeCell ref="B220:E220"/>
    <mergeCell ref="B221:E221"/>
    <mergeCell ref="B208:E208"/>
    <mergeCell ref="B210:E210"/>
    <mergeCell ref="B211:E211"/>
    <mergeCell ref="B212:E212"/>
    <mergeCell ref="B213:E213"/>
    <mergeCell ref="B214:E214"/>
    <mergeCell ref="B201:E201"/>
    <mergeCell ref="B202:E202"/>
    <mergeCell ref="B204:E204"/>
    <mergeCell ref="B205:E205"/>
    <mergeCell ref="B206:E206"/>
    <mergeCell ref="B207:E207"/>
    <mergeCell ref="B165:E165"/>
    <mergeCell ref="B166:E166"/>
    <mergeCell ref="B167:E167"/>
    <mergeCell ref="B168:E168"/>
    <mergeCell ref="B200:E200"/>
    <mergeCell ref="B169:E169"/>
    <mergeCell ref="B170:E170"/>
    <mergeCell ref="B171:E171"/>
    <mergeCell ref="B172:E172"/>
    <mergeCell ref="B173:E173"/>
    <mergeCell ref="B174:E174"/>
    <mergeCell ref="B175:E175"/>
    <mergeCell ref="B176:E176"/>
    <mergeCell ref="B195:E195"/>
    <mergeCell ref="B196:E196"/>
    <mergeCell ref="B197:E197"/>
    <mergeCell ref="B198:E198"/>
    <mergeCell ref="B189:E189"/>
    <mergeCell ref="B123:E123"/>
    <mergeCell ref="B124:E124"/>
    <mergeCell ref="B125:E125"/>
    <mergeCell ref="B126:E126"/>
    <mergeCell ref="B127:E127"/>
    <mergeCell ref="B128:E128"/>
    <mergeCell ref="B117:E117"/>
    <mergeCell ref="B118:E118"/>
    <mergeCell ref="B119:E119"/>
    <mergeCell ref="B120:E120"/>
    <mergeCell ref="B121:E121"/>
    <mergeCell ref="B122:E122"/>
    <mergeCell ref="B111:E111"/>
    <mergeCell ref="B112:E112"/>
    <mergeCell ref="B113:E113"/>
    <mergeCell ref="B114:E114"/>
    <mergeCell ref="B115:E115"/>
    <mergeCell ref="B116:E116"/>
    <mergeCell ref="B106:E106"/>
    <mergeCell ref="B108:E108"/>
    <mergeCell ref="B109:E109"/>
    <mergeCell ref="B110:E110"/>
    <mergeCell ref="B69:E69"/>
    <mergeCell ref="B70:E70"/>
    <mergeCell ref="B71:E71"/>
    <mergeCell ref="B73:E73"/>
    <mergeCell ref="B74:E74"/>
    <mergeCell ref="B75:E75"/>
    <mergeCell ref="B83:E83"/>
    <mergeCell ref="B84:E84"/>
    <mergeCell ref="B85:E85"/>
    <mergeCell ref="B86:E86"/>
    <mergeCell ref="B99:E99"/>
    <mergeCell ref="B100:E100"/>
    <mergeCell ref="B101:E101"/>
    <mergeCell ref="B76:E76"/>
    <mergeCell ref="B77:E77"/>
    <mergeCell ref="B78:E78"/>
    <mergeCell ref="B79:E79"/>
    <mergeCell ref="B81:E81"/>
    <mergeCell ref="B98:E98"/>
    <mergeCell ref="B87:E87"/>
    <mergeCell ref="B90:E90"/>
    <mergeCell ref="B91:E91"/>
    <mergeCell ref="B92:E92"/>
    <mergeCell ref="B88:E88"/>
    <mergeCell ref="B89:E89"/>
    <mergeCell ref="B94:E94"/>
    <mergeCell ref="B95:E95"/>
    <mergeCell ref="B59:E59"/>
    <mergeCell ref="B60:E60"/>
    <mergeCell ref="B62:E62"/>
    <mergeCell ref="B52:E52"/>
    <mergeCell ref="B53:E53"/>
    <mergeCell ref="B54:E54"/>
    <mergeCell ref="B55:E55"/>
    <mergeCell ref="B44:E44"/>
    <mergeCell ref="B45:E45"/>
    <mergeCell ref="B46:E46"/>
    <mergeCell ref="B48:E48"/>
    <mergeCell ref="B49:E49"/>
    <mergeCell ref="B50:E50"/>
    <mergeCell ref="B57:E57"/>
    <mergeCell ref="B58:E58"/>
    <mergeCell ref="B61:E61"/>
    <mergeCell ref="B37:E37"/>
    <mergeCell ref="B38:E38"/>
    <mergeCell ref="B39:E39"/>
    <mergeCell ref="B41:E41"/>
    <mergeCell ref="B42:E42"/>
    <mergeCell ref="B43:E43"/>
    <mergeCell ref="B30:E30"/>
    <mergeCell ref="B31:E31"/>
    <mergeCell ref="B32:E32"/>
    <mergeCell ref="B33:E33"/>
    <mergeCell ref="B34:E34"/>
    <mergeCell ref="B35:E35"/>
    <mergeCell ref="B24:E24"/>
    <mergeCell ref="B25:E25"/>
    <mergeCell ref="B26:E26"/>
    <mergeCell ref="B27:E27"/>
    <mergeCell ref="B28:E28"/>
    <mergeCell ref="B29:E29"/>
    <mergeCell ref="A14:B14"/>
    <mergeCell ref="C14:J14"/>
    <mergeCell ref="A17:J17"/>
    <mergeCell ref="B20:E20"/>
    <mergeCell ref="B21:E21"/>
    <mergeCell ref="B22:E22"/>
    <mergeCell ref="A11:B11"/>
    <mergeCell ref="C11:J11"/>
    <mergeCell ref="A12:B12"/>
    <mergeCell ref="C12:J12"/>
    <mergeCell ref="A13:B13"/>
    <mergeCell ref="C13:J13"/>
    <mergeCell ref="I1:J1"/>
    <mergeCell ref="A4:J6"/>
    <mergeCell ref="A8:J8"/>
    <mergeCell ref="A9:B9"/>
    <mergeCell ref="C9:J9"/>
    <mergeCell ref="A10:B10"/>
    <mergeCell ref="C10:J10"/>
  </mergeCells>
  <phoneticPr fontId="13" type="noConversion"/>
  <pageMargins left="0.25" right="0.25" top="0.75" bottom="0.75" header="0.3" footer="0.3"/>
  <pageSetup paperSize="9" scale="16" orientation="portrait" r:id="rId1"/>
  <headerFooter scaleWithDoc="0" alignWithMargins="0"/>
  <extLst>
    <ext xmlns:x14="http://schemas.microsoft.com/office/spreadsheetml/2009/9/main" uri="{CCE6A557-97BC-4b89-ADB6-D9C93CAAB3DF}">
      <x14:dataValidations xmlns:xm="http://schemas.microsoft.com/office/excel/2006/main" disablePrompts="1" count="5">
        <x14:dataValidation type="list" allowBlank="1" showInputMessage="1" showErrorMessage="1" xr:uid="{B777900E-9DC9-42A9-BB95-EBFA898CC0EF}">
          <x14:formula1>
            <xm:f>Eenheden!$A$1:$A$9</xm:f>
          </x14:formula1>
          <xm:sqref>G220</xm:sqref>
        </x14:dataValidation>
        <x14:dataValidation type="list" allowBlank="1" showInputMessage="1" showErrorMessage="1" xr:uid="{947A03E0-CAC6-4CC1-A35C-022DBEA2B379}">
          <x14:formula1>
            <xm:f>Eenheden!$A$1:$A$8</xm:f>
          </x14:formula1>
          <xm:sqref>G205:G207 G209 G224:G233</xm:sqref>
        </x14:dataValidation>
        <x14:dataValidation type="list" allowBlank="1" showInputMessage="1" showErrorMessage="1" xr:uid="{2E9A4E12-3060-425C-AFFA-1C6C123CDFB8}">
          <x14:formula1>
            <xm:f>Eenheden!$A$1:$A$7</xm:f>
          </x14:formula1>
          <xm:sqref>G215:G216 G117:G118 G127:G128 G149:G150 G212:G213 G201 G205:G207 G159:G160</xm:sqref>
        </x14:dataValidation>
        <x14:dataValidation type="list" allowBlank="1" showInputMessage="1" showErrorMessage="1" xr:uid="{6546A44B-3BCB-4616-8F55-8DF2DDC55623}">
          <x14:formula1>
            <xm:f>Eenheden!$A$1:$A$6</xm:f>
          </x14:formula1>
          <xm:sqref>G26:G34 G38 G43:G45 G49 G53:G54 G73</xm:sqref>
        </x14:dataValidation>
        <x14:dataValidation type="list" allowBlank="1" showInputMessage="1" showErrorMessage="1" xr:uid="{E697AC4D-DE99-4685-92D0-7EAC5D3AE248}">
          <x14:formula1>
            <xm:f>Eenheden!$A$1:$A$5</xm:f>
          </x14:formula1>
          <xm:sqref>G21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24FE0-BD6C-4A11-B06C-8CBF70010DC2}">
  <sheetPr>
    <pageSetUpPr fitToPage="1"/>
  </sheetPr>
  <dimension ref="A1:BO247"/>
  <sheetViews>
    <sheetView showGridLines="0" topLeftCell="A120" zoomScale="85" zoomScaleNormal="85" zoomScaleSheetLayoutView="85" workbookViewId="0">
      <selection activeCell="H138" sqref="H138"/>
    </sheetView>
  </sheetViews>
  <sheetFormatPr defaultColWidth="9.109375" defaultRowHeight="14.4" x14ac:dyDescent="0.3"/>
  <cols>
    <col min="2" max="2" width="25" customWidth="1"/>
    <col min="5" max="5" width="11.109375" customWidth="1"/>
    <col min="6" max="6" width="12.33203125" customWidth="1"/>
    <col min="7" max="7" width="22.109375" customWidth="1"/>
    <col min="8" max="8" width="17.88671875" customWidth="1"/>
    <col min="9" max="9" width="24.5546875" customWidth="1"/>
    <col min="10" max="10" width="35.33203125" customWidth="1"/>
  </cols>
  <sheetData>
    <row r="1" spans="1:10" ht="21" x14ac:dyDescent="0.4">
      <c r="A1" s="19" t="s">
        <v>44</v>
      </c>
      <c r="B1" s="19"/>
      <c r="C1" s="19"/>
      <c r="D1" s="19"/>
      <c r="E1" s="19"/>
      <c r="F1" s="19"/>
      <c r="G1" s="19"/>
      <c r="H1" s="19"/>
      <c r="I1" s="212" t="s">
        <v>151</v>
      </c>
      <c r="J1" s="212"/>
    </row>
    <row r="4" spans="1:10" ht="15" customHeight="1" x14ac:dyDescent="0.3">
      <c r="A4" s="213" t="s">
        <v>45</v>
      </c>
      <c r="B4" s="213"/>
      <c r="C4" s="213"/>
      <c r="D4" s="213"/>
      <c r="E4" s="213"/>
      <c r="F4" s="213"/>
      <c r="G4" s="213"/>
      <c r="H4" s="213"/>
      <c r="I4" s="213"/>
      <c r="J4" s="213"/>
    </row>
    <row r="5" spans="1:10" x14ac:dyDescent="0.3">
      <c r="A5" s="213"/>
      <c r="B5" s="213"/>
      <c r="C5" s="213"/>
      <c r="D5" s="213"/>
      <c r="E5" s="213"/>
      <c r="F5" s="213"/>
      <c r="G5" s="213"/>
      <c r="H5" s="213"/>
      <c r="I5" s="213"/>
      <c r="J5" s="213"/>
    </row>
    <row r="6" spans="1:10" x14ac:dyDescent="0.3">
      <c r="A6" s="213"/>
      <c r="B6" s="213"/>
      <c r="C6" s="213"/>
      <c r="D6" s="213"/>
      <c r="E6" s="213"/>
      <c r="F6" s="213"/>
      <c r="G6" s="213"/>
      <c r="H6" s="213"/>
      <c r="I6" s="213"/>
      <c r="J6" s="213"/>
    </row>
    <row r="8" spans="1:10" ht="19.5" customHeight="1" x14ac:dyDescent="0.3">
      <c r="A8" s="220" t="s">
        <v>23</v>
      </c>
      <c r="B8" s="221"/>
      <c r="C8" s="221"/>
      <c r="D8" s="221"/>
      <c r="E8" s="221"/>
      <c r="F8" s="221"/>
      <c r="G8" s="221"/>
      <c r="H8" s="221"/>
      <c r="I8" s="221"/>
      <c r="J8" s="221"/>
    </row>
    <row r="9" spans="1:10" ht="19.5" customHeight="1" x14ac:dyDescent="0.3">
      <c r="A9" s="214" t="s">
        <v>12</v>
      </c>
      <c r="B9" s="215"/>
      <c r="C9" s="216" t="str">
        <f>IF(Totaalblad!D6=0," ",Totaalblad!D6)</f>
        <v xml:space="preserve"> </v>
      </c>
      <c r="D9" s="217"/>
      <c r="E9" s="217"/>
      <c r="F9" s="217"/>
      <c r="G9" s="217"/>
      <c r="H9" s="217"/>
      <c r="I9" s="217"/>
      <c r="J9" s="217"/>
    </row>
    <row r="10" spans="1:10" ht="19.5" customHeight="1" x14ac:dyDescent="0.3">
      <c r="A10" s="214" t="s">
        <v>10</v>
      </c>
      <c r="B10" s="215"/>
      <c r="C10" s="216" t="str">
        <f>IF(Totaalblad!D7=0," ",Totaalblad!D7)</f>
        <v xml:space="preserve"> </v>
      </c>
      <c r="D10" s="217"/>
      <c r="E10" s="217"/>
      <c r="F10" s="217"/>
      <c r="G10" s="217"/>
      <c r="H10" s="217"/>
      <c r="I10" s="217"/>
      <c r="J10" s="217"/>
    </row>
    <row r="11" spans="1:10" ht="19.5" customHeight="1" x14ac:dyDescent="0.3">
      <c r="A11" s="214" t="s">
        <v>9</v>
      </c>
      <c r="B11" s="215"/>
      <c r="C11" s="216" t="str">
        <f>IF(Totaalblad!D8=0," ",Totaalblad!D8)</f>
        <v xml:space="preserve"> </v>
      </c>
      <c r="D11" s="217"/>
      <c r="E11" s="217"/>
      <c r="F11" s="217"/>
      <c r="G11" s="217"/>
      <c r="H11" s="217"/>
      <c r="I11" s="217"/>
      <c r="J11" s="217"/>
    </row>
    <row r="12" spans="1:10" ht="19.5" customHeight="1" x14ac:dyDescent="0.3">
      <c r="A12" s="218" t="s">
        <v>24</v>
      </c>
      <c r="B12" s="219"/>
      <c r="C12" s="216" t="str">
        <f>IF(Totaalblad!D9=0," ",Totaalblad!D9)</f>
        <v xml:space="preserve"> </v>
      </c>
      <c r="D12" s="217"/>
      <c r="E12" s="217"/>
      <c r="F12" s="217"/>
      <c r="G12" s="217"/>
      <c r="H12" s="217"/>
      <c r="I12" s="217"/>
      <c r="J12" s="217"/>
    </row>
    <row r="13" spans="1:10" ht="19.5" customHeight="1" x14ac:dyDescent="0.3">
      <c r="A13" s="214" t="s">
        <v>8</v>
      </c>
      <c r="B13" s="215"/>
      <c r="C13" s="216" t="str">
        <f>IF(Totaalblad!D10=0," ",Totaalblad!D10)</f>
        <v xml:space="preserve"> </v>
      </c>
      <c r="D13" s="217"/>
      <c r="E13" s="217"/>
      <c r="F13" s="217"/>
      <c r="G13" s="217"/>
      <c r="H13" s="217"/>
      <c r="I13" s="217"/>
      <c r="J13" s="217"/>
    </row>
    <row r="14" spans="1:10" ht="19.5" customHeight="1" x14ac:dyDescent="0.3">
      <c r="A14" s="214" t="s">
        <v>7</v>
      </c>
      <c r="B14" s="215"/>
      <c r="C14" s="216" t="str">
        <f>IF(Totaalblad!D11=0," ",Totaalblad!D11)</f>
        <v xml:space="preserve"> </v>
      </c>
      <c r="D14" s="217"/>
      <c r="E14" s="217"/>
      <c r="F14" s="217"/>
      <c r="G14" s="217"/>
      <c r="H14" s="217"/>
      <c r="I14" s="217"/>
      <c r="J14" s="217"/>
    </row>
    <row r="15" spans="1:10" x14ac:dyDescent="0.3">
      <c r="C15" s="11"/>
      <c r="D15" s="11"/>
      <c r="E15" s="11"/>
      <c r="F15" s="11"/>
      <c r="G15" s="11"/>
      <c r="H15" s="11"/>
      <c r="I15" s="11"/>
      <c r="J15" s="11"/>
    </row>
    <row r="16" spans="1:10" s="2" customFormat="1" ht="24" customHeight="1" x14ac:dyDescent="0.3">
      <c r="A16" s="25"/>
      <c r="B16" s="25"/>
      <c r="C16" s="25"/>
      <c r="D16" s="25"/>
      <c r="E16" s="25"/>
      <c r="F16" s="25"/>
      <c r="G16" s="25"/>
      <c r="H16" s="25"/>
      <c r="I16" s="25"/>
      <c r="J16" s="26"/>
    </row>
    <row r="17" spans="1:67" s="13" customFormat="1" ht="33" customHeight="1" x14ac:dyDescent="0.3">
      <c r="A17" s="222" t="s">
        <v>155</v>
      </c>
      <c r="B17" s="222"/>
      <c r="C17" s="222"/>
      <c r="D17" s="222"/>
      <c r="E17" s="222"/>
      <c r="F17" s="222"/>
      <c r="G17" s="222"/>
      <c r="H17" s="222"/>
      <c r="I17" s="222"/>
      <c r="J17" s="22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row>
    <row r="18" spans="1:67" s="13" customFormat="1" ht="14.25" customHeight="1" x14ac:dyDescent="0.3">
      <c r="A18" s="2"/>
      <c r="B18" s="20"/>
      <c r="C18" s="20"/>
      <c r="D18" s="20"/>
      <c r="E18" s="20"/>
      <c r="F18" s="20"/>
      <c r="G18" s="20"/>
      <c r="H18" s="20"/>
      <c r="I18" s="20"/>
      <c r="J18" s="21"/>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row>
    <row r="19" spans="1:67" s="14" customFormat="1" ht="25.5" customHeight="1" x14ac:dyDescent="0.3">
      <c r="A19" s="22"/>
      <c r="B19" s="22"/>
      <c r="C19" s="22"/>
      <c r="D19" s="22"/>
      <c r="E19" s="22"/>
      <c r="F19" s="22"/>
      <c r="G19" s="22"/>
      <c r="H19" s="22"/>
      <c r="I19" s="22"/>
      <c r="J19" s="23"/>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row>
    <row r="20" spans="1:67" s="14" customFormat="1" ht="20.25" customHeight="1" x14ac:dyDescent="0.3">
      <c r="A20" s="15"/>
      <c r="B20" s="223" t="s">
        <v>51</v>
      </c>
      <c r="C20" s="223"/>
      <c r="D20" s="223"/>
      <c r="E20" s="223"/>
      <c r="F20" s="16" t="s">
        <v>0</v>
      </c>
      <c r="G20" s="16" t="s">
        <v>6</v>
      </c>
      <c r="H20" s="17" t="s">
        <v>5</v>
      </c>
      <c r="I20" s="24" t="s">
        <v>4</v>
      </c>
      <c r="J20" s="18" t="s">
        <v>156</v>
      </c>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row>
    <row r="21" spans="1:67" ht="20.25" customHeight="1" x14ac:dyDescent="0.3">
      <c r="A21" s="68"/>
      <c r="B21" s="158" t="s">
        <v>52</v>
      </c>
      <c r="C21" s="158"/>
      <c r="D21" s="158"/>
      <c r="E21" s="158"/>
      <c r="F21" s="60" t="s">
        <v>53</v>
      </c>
      <c r="G21" s="61" t="s">
        <v>37</v>
      </c>
      <c r="H21" s="62"/>
      <c r="I21" s="64">
        <v>209.79</v>
      </c>
      <c r="J21" s="69">
        <f>+H21*I21</f>
        <v>0</v>
      </c>
    </row>
    <row r="22" spans="1:67" ht="20.25" customHeight="1" x14ac:dyDescent="0.3">
      <c r="A22" s="68"/>
      <c r="B22" s="157" t="s">
        <v>3</v>
      </c>
      <c r="C22" s="157"/>
      <c r="D22" s="157"/>
      <c r="E22" s="157"/>
      <c r="F22" s="70"/>
      <c r="G22" s="71"/>
      <c r="H22" s="72"/>
      <c r="I22" s="73"/>
      <c r="J22" s="74">
        <f>SUM(J21:J21)</f>
        <v>0</v>
      </c>
    </row>
    <row r="23" spans="1:67" x14ac:dyDescent="0.3">
      <c r="A23" s="75"/>
      <c r="B23" s="76"/>
      <c r="C23" s="77"/>
      <c r="D23" s="77"/>
      <c r="E23" s="77"/>
      <c r="F23" s="77"/>
      <c r="G23" s="78"/>
      <c r="H23" s="77"/>
      <c r="I23" s="79"/>
      <c r="J23" s="77"/>
    </row>
    <row r="24" spans="1:67" s="14" customFormat="1" ht="20.25" customHeight="1" x14ac:dyDescent="0.3">
      <c r="A24" s="80"/>
      <c r="B24" s="171" t="s">
        <v>30</v>
      </c>
      <c r="C24" s="171"/>
      <c r="D24" s="171"/>
      <c r="E24" s="171"/>
      <c r="F24" s="66" t="s">
        <v>0</v>
      </c>
      <c r="G24" s="66" t="s">
        <v>6</v>
      </c>
      <c r="H24" s="66" t="s">
        <v>5</v>
      </c>
      <c r="I24" s="81" t="s">
        <v>4</v>
      </c>
      <c r="J24" s="81" t="s">
        <v>156</v>
      </c>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row>
    <row r="25" spans="1:67" s="14" customFormat="1" ht="20.25" customHeight="1" x14ac:dyDescent="0.3">
      <c r="A25" s="80"/>
      <c r="B25" s="210" t="s">
        <v>61</v>
      </c>
      <c r="C25" s="210"/>
      <c r="D25" s="210"/>
      <c r="E25" s="210"/>
      <c r="F25" s="82"/>
      <c r="G25" s="82"/>
      <c r="H25" s="82"/>
      <c r="I25" s="67"/>
      <c r="J25" s="67"/>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row>
    <row r="26" spans="1:67" s="14" customFormat="1" ht="20.25" customHeight="1" x14ac:dyDescent="0.3">
      <c r="A26" s="68"/>
      <c r="B26" s="158" t="s">
        <v>54</v>
      </c>
      <c r="C26" s="158"/>
      <c r="D26" s="158"/>
      <c r="E26" s="158"/>
      <c r="F26" s="60" t="s">
        <v>31</v>
      </c>
      <c r="G26" s="61" t="s">
        <v>37</v>
      </c>
      <c r="H26" s="62"/>
      <c r="I26" s="63">
        <v>232.53</v>
      </c>
      <c r="J26" s="69">
        <f>+H26*I26</f>
        <v>0</v>
      </c>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row>
    <row r="27" spans="1:67" s="14" customFormat="1" ht="20.25" customHeight="1" x14ac:dyDescent="0.3">
      <c r="A27" s="68"/>
      <c r="B27" s="158" t="s">
        <v>54</v>
      </c>
      <c r="C27" s="158"/>
      <c r="D27" s="158"/>
      <c r="E27" s="158"/>
      <c r="F27" s="60" t="s">
        <v>32</v>
      </c>
      <c r="G27" s="61" t="s">
        <v>55</v>
      </c>
      <c r="H27" s="62"/>
      <c r="I27" s="64">
        <v>55.65</v>
      </c>
      <c r="J27" s="69">
        <f>+H27*I27</f>
        <v>0</v>
      </c>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row>
    <row r="28" spans="1:67" s="14" customFormat="1" ht="20.25" customHeight="1" x14ac:dyDescent="0.3">
      <c r="A28" s="68"/>
      <c r="B28" s="158" t="s">
        <v>56</v>
      </c>
      <c r="C28" s="158"/>
      <c r="D28" s="158"/>
      <c r="E28" s="158"/>
      <c r="F28" s="60" t="s">
        <v>33</v>
      </c>
      <c r="G28" s="61" t="s">
        <v>37</v>
      </c>
      <c r="H28" s="62"/>
      <c r="I28" s="64">
        <v>330.79</v>
      </c>
      <c r="J28" s="69">
        <f>+H28*I28</f>
        <v>0</v>
      </c>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row>
    <row r="29" spans="1:67" s="14" customFormat="1" ht="20.25" customHeight="1" x14ac:dyDescent="0.3">
      <c r="A29" s="68"/>
      <c r="B29" s="158" t="s">
        <v>56</v>
      </c>
      <c r="C29" s="158"/>
      <c r="D29" s="158"/>
      <c r="E29" s="158"/>
      <c r="F29" s="60" t="s">
        <v>34</v>
      </c>
      <c r="G29" s="61" t="s">
        <v>55</v>
      </c>
      <c r="H29" s="62"/>
      <c r="I29" s="64">
        <v>83.84</v>
      </c>
      <c r="J29" s="69">
        <f>+H29*I29</f>
        <v>0</v>
      </c>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row>
    <row r="30" spans="1:67" s="14" customFormat="1" ht="20.25" customHeight="1" x14ac:dyDescent="0.3">
      <c r="A30" s="80"/>
      <c r="B30" s="175" t="s">
        <v>57</v>
      </c>
      <c r="C30" s="175"/>
      <c r="D30" s="175"/>
      <c r="E30" s="175"/>
      <c r="F30" s="65"/>
      <c r="G30" s="65"/>
      <c r="H30" s="66"/>
      <c r="I30" s="67"/>
      <c r="J30" s="83"/>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row>
    <row r="31" spans="1:67" s="14" customFormat="1" ht="20.25" customHeight="1" x14ac:dyDescent="0.3">
      <c r="A31" s="68"/>
      <c r="B31" s="158" t="s">
        <v>54</v>
      </c>
      <c r="C31" s="158"/>
      <c r="D31" s="158"/>
      <c r="E31" s="158"/>
      <c r="F31" s="60" t="s">
        <v>31</v>
      </c>
      <c r="G31" s="61" t="s">
        <v>37</v>
      </c>
      <c r="H31" s="62"/>
      <c r="I31" s="63">
        <v>208.26</v>
      </c>
      <c r="J31" s="69">
        <f>+H31*I31</f>
        <v>0</v>
      </c>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row>
    <row r="32" spans="1:67" s="14" customFormat="1" ht="20.25" customHeight="1" x14ac:dyDescent="0.3">
      <c r="A32" s="68"/>
      <c r="B32" s="158" t="s">
        <v>54</v>
      </c>
      <c r="C32" s="158"/>
      <c r="D32" s="158"/>
      <c r="E32" s="158"/>
      <c r="F32" s="60" t="s">
        <v>32</v>
      </c>
      <c r="G32" s="61" t="s">
        <v>55</v>
      </c>
      <c r="H32" s="62"/>
      <c r="I32" s="64">
        <v>48.7</v>
      </c>
      <c r="J32" s="69">
        <f>+H32*I32</f>
        <v>0</v>
      </c>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row>
    <row r="33" spans="1:67" s="14" customFormat="1" ht="20.25" customHeight="1" x14ac:dyDescent="0.3">
      <c r="A33" s="68"/>
      <c r="B33" s="158" t="s">
        <v>56</v>
      </c>
      <c r="C33" s="158"/>
      <c r="D33" s="158"/>
      <c r="E33" s="158"/>
      <c r="F33" s="60" t="s">
        <v>33</v>
      </c>
      <c r="G33" s="61" t="s">
        <v>37</v>
      </c>
      <c r="H33" s="62"/>
      <c r="I33" s="64">
        <v>291.97000000000003</v>
      </c>
      <c r="J33" s="69">
        <f>+H33*I33</f>
        <v>0</v>
      </c>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row>
    <row r="34" spans="1:67" ht="20.25" customHeight="1" x14ac:dyDescent="0.3">
      <c r="A34" s="68"/>
      <c r="B34" s="158" t="s">
        <v>56</v>
      </c>
      <c r="C34" s="158"/>
      <c r="D34" s="158"/>
      <c r="E34" s="158"/>
      <c r="F34" s="60" t="s">
        <v>34</v>
      </c>
      <c r="G34" s="61" t="s">
        <v>55</v>
      </c>
      <c r="H34" s="62"/>
      <c r="I34" s="64">
        <v>72.7</v>
      </c>
      <c r="J34" s="69">
        <f>+H34*I34</f>
        <v>0</v>
      </c>
    </row>
    <row r="35" spans="1:67" ht="20.25" customHeight="1" x14ac:dyDescent="0.3">
      <c r="A35" s="68"/>
      <c r="B35" s="157" t="s">
        <v>3</v>
      </c>
      <c r="C35" s="157"/>
      <c r="D35" s="157"/>
      <c r="E35" s="157"/>
      <c r="F35" s="70"/>
      <c r="G35" s="71"/>
      <c r="H35" s="84"/>
      <c r="I35" s="73"/>
      <c r="J35" s="74">
        <f>SUM(J26:J34)</f>
        <v>0</v>
      </c>
    </row>
    <row r="36" spans="1:67" x14ac:dyDescent="0.3">
      <c r="A36" s="77"/>
      <c r="B36" s="77"/>
      <c r="C36" s="77"/>
      <c r="D36" s="77"/>
      <c r="E36" s="77"/>
      <c r="F36" s="77"/>
      <c r="G36" s="77"/>
      <c r="H36" s="77"/>
      <c r="I36" s="77"/>
      <c r="J36" s="77"/>
    </row>
    <row r="37" spans="1:67" s="14" customFormat="1" ht="20.25" customHeight="1" x14ac:dyDescent="0.3">
      <c r="A37" s="80"/>
      <c r="B37" s="171" t="s">
        <v>35</v>
      </c>
      <c r="C37" s="171"/>
      <c r="D37" s="171"/>
      <c r="E37" s="171"/>
      <c r="F37" s="66" t="s">
        <v>0</v>
      </c>
      <c r="G37" s="66" t="s">
        <v>6</v>
      </c>
      <c r="H37" s="66" t="s">
        <v>5</v>
      </c>
      <c r="I37" s="81" t="s">
        <v>4</v>
      </c>
      <c r="J37" s="81" t="s">
        <v>156</v>
      </c>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row>
    <row r="38" spans="1:67" s="14" customFormat="1" ht="20.25" customHeight="1" x14ac:dyDescent="0.3">
      <c r="A38" s="68"/>
      <c r="B38" s="158" t="s">
        <v>35</v>
      </c>
      <c r="C38" s="158"/>
      <c r="D38" s="158"/>
      <c r="E38" s="158"/>
      <c r="F38" s="60" t="s">
        <v>36</v>
      </c>
      <c r="G38" s="61" t="s">
        <v>37</v>
      </c>
      <c r="H38" s="62"/>
      <c r="I38" s="63">
        <v>54.31</v>
      </c>
      <c r="J38" s="69">
        <f>+H38*I38</f>
        <v>0</v>
      </c>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row>
    <row r="39" spans="1:67" ht="20.25" customHeight="1" x14ac:dyDescent="0.3">
      <c r="A39" s="68"/>
      <c r="B39" s="157" t="s">
        <v>3</v>
      </c>
      <c r="C39" s="157"/>
      <c r="D39" s="157"/>
      <c r="E39" s="157"/>
      <c r="F39" s="70"/>
      <c r="G39" s="71"/>
      <c r="H39" s="72"/>
      <c r="I39" s="73"/>
      <c r="J39" s="74">
        <f>SUM(J38:J38)</f>
        <v>0</v>
      </c>
    </row>
    <row r="40" spans="1:67" x14ac:dyDescent="0.3">
      <c r="A40" s="77"/>
      <c r="B40" s="77"/>
      <c r="C40" s="77"/>
      <c r="D40" s="77"/>
      <c r="E40" s="77"/>
      <c r="F40" s="77"/>
      <c r="G40" s="77"/>
      <c r="H40" s="77"/>
      <c r="I40" s="77"/>
      <c r="J40" s="77"/>
    </row>
    <row r="41" spans="1:67" s="14" customFormat="1" ht="20.25" customHeight="1" x14ac:dyDescent="0.3">
      <c r="A41" s="80"/>
      <c r="B41" s="171" t="s">
        <v>58</v>
      </c>
      <c r="C41" s="171"/>
      <c r="D41" s="171"/>
      <c r="E41" s="171"/>
      <c r="F41" s="66" t="s">
        <v>0</v>
      </c>
      <c r="G41" s="66" t="s">
        <v>6</v>
      </c>
      <c r="H41" s="66" t="s">
        <v>5</v>
      </c>
      <c r="I41" s="81" t="s">
        <v>4</v>
      </c>
      <c r="J41" s="81" t="s">
        <v>156</v>
      </c>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row>
    <row r="42" spans="1:67" s="14" customFormat="1" ht="20.25" customHeight="1" x14ac:dyDescent="0.3">
      <c r="A42" s="80"/>
      <c r="B42" s="210" t="s">
        <v>61</v>
      </c>
      <c r="C42" s="210"/>
      <c r="D42" s="210"/>
      <c r="E42" s="210"/>
      <c r="F42" s="82"/>
      <c r="G42" s="82"/>
      <c r="H42" s="82"/>
      <c r="I42" s="67"/>
      <c r="J42" s="67"/>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row>
    <row r="43" spans="1:67" s="14" customFormat="1" ht="20.25" customHeight="1" x14ac:dyDescent="0.3">
      <c r="A43" s="68"/>
      <c r="B43" s="158" t="s">
        <v>58</v>
      </c>
      <c r="C43" s="158"/>
      <c r="D43" s="158"/>
      <c r="E43" s="158"/>
      <c r="F43" s="60" t="s">
        <v>59</v>
      </c>
      <c r="G43" s="61" t="s">
        <v>37</v>
      </c>
      <c r="H43" s="62"/>
      <c r="I43" s="63">
        <v>115.42</v>
      </c>
      <c r="J43" s="69">
        <f>+H43*I43</f>
        <v>0</v>
      </c>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row>
    <row r="44" spans="1:67" s="14" customFormat="1" ht="20.25" customHeight="1" x14ac:dyDescent="0.3">
      <c r="A44" s="80"/>
      <c r="B44" s="175" t="s">
        <v>57</v>
      </c>
      <c r="C44" s="175"/>
      <c r="D44" s="175"/>
      <c r="E44" s="175"/>
      <c r="F44" s="65"/>
      <c r="G44" s="65"/>
      <c r="H44" s="66"/>
      <c r="I44" s="67"/>
      <c r="J44" s="83"/>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row>
    <row r="45" spans="1:67" s="14" customFormat="1" ht="20.25" customHeight="1" x14ac:dyDescent="0.3">
      <c r="A45" s="68"/>
      <c r="B45" s="158" t="s">
        <v>58</v>
      </c>
      <c r="C45" s="158"/>
      <c r="D45" s="158"/>
      <c r="E45" s="158"/>
      <c r="F45" s="60" t="s">
        <v>59</v>
      </c>
      <c r="G45" s="61" t="s">
        <v>37</v>
      </c>
      <c r="H45" s="62"/>
      <c r="I45" s="63">
        <v>105.15</v>
      </c>
      <c r="J45" s="69">
        <f>+H45*I45</f>
        <v>0</v>
      </c>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row>
    <row r="46" spans="1:67" ht="20.25" customHeight="1" x14ac:dyDescent="0.3">
      <c r="A46" s="68"/>
      <c r="B46" s="157" t="s">
        <v>3</v>
      </c>
      <c r="C46" s="157"/>
      <c r="D46" s="157"/>
      <c r="E46" s="157"/>
      <c r="F46" s="70"/>
      <c r="G46" s="71"/>
      <c r="H46" s="84"/>
      <c r="I46" s="73"/>
      <c r="J46" s="74">
        <f>SUM(J43:J45)</f>
        <v>0</v>
      </c>
    </row>
    <row r="47" spans="1:67" x14ac:dyDescent="0.3">
      <c r="A47" s="77"/>
      <c r="B47" s="77"/>
      <c r="C47" s="77"/>
      <c r="D47" s="77"/>
      <c r="E47" s="77"/>
      <c r="F47" s="77"/>
      <c r="G47" s="77"/>
      <c r="H47" s="77"/>
      <c r="I47" s="77"/>
      <c r="J47" s="77"/>
    </row>
    <row r="48" spans="1:67" s="14" customFormat="1" ht="20.25" customHeight="1" x14ac:dyDescent="0.3">
      <c r="A48" s="80"/>
      <c r="B48" s="171" t="s">
        <v>60</v>
      </c>
      <c r="C48" s="171"/>
      <c r="D48" s="171"/>
      <c r="E48" s="171"/>
      <c r="F48" s="66" t="s">
        <v>0</v>
      </c>
      <c r="G48" s="66" t="s">
        <v>6</v>
      </c>
      <c r="H48" s="66" t="s">
        <v>5</v>
      </c>
      <c r="I48" s="81" t="s">
        <v>4</v>
      </c>
      <c r="J48" s="81" t="s">
        <v>156</v>
      </c>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row>
    <row r="49" spans="1:67" s="14" customFormat="1" ht="20.25" customHeight="1" x14ac:dyDescent="0.3">
      <c r="A49" s="68"/>
      <c r="B49" s="158" t="s">
        <v>60</v>
      </c>
      <c r="C49" s="158"/>
      <c r="D49" s="158"/>
      <c r="E49" s="158"/>
      <c r="F49" s="60" t="s">
        <v>62</v>
      </c>
      <c r="G49" s="61" t="s">
        <v>37</v>
      </c>
      <c r="H49" s="62"/>
      <c r="I49" s="63">
        <v>152.18</v>
      </c>
      <c r="J49" s="69">
        <f>+H49*I49</f>
        <v>0</v>
      </c>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row>
    <row r="50" spans="1:67" ht="20.25" customHeight="1" x14ac:dyDescent="0.3">
      <c r="A50" s="68"/>
      <c r="B50" s="157" t="s">
        <v>3</v>
      </c>
      <c r="C50" s="157"/>
      <c r="D50" s="157"/>
      <c r="E50" s="157"/>
      <c r="F50" s="70"/>
      <c r="G50" s="71"/>
      <c r="H50" s="84"/>
      <c r="I50" s="73"/>
      <c r="J50" s="74">
        <f>SUM(J49:J49)</f>
        <v>0</v>
      </c>
    </row>
    <row r="51" spans="1:67" x14ac:dyDescent="0.3">
      <c r="A51" s="77"/>
      <c r="B51" s="77"/>
      <c r="C51" s="77"/>
      <c r="D51" s="77"/>
      <c r="E51" s="77"/>
      <c r="F51" s="77"/>
      <c r="G51" s="77"/>
      <c r="H51" s="77"/>
      <c r="I51" s="77"/>
      <c r="J51" s="77"/>
    </row>
    <row r="52" spans="1:67" s="14" customFormat="1" ht="32.25" customHeight="1" x14ac:dyDescent="0.3">
      <c r="A52" s="80"/>
      <c r="B52" s="211" t="s">
        <v>63</v>
      </c>
      <c r="C52" s="211"/>
      <c r="D52" s="211"/>
      <c r="E52" s="211"/>
      <c r="F52" s="66" t="s">
        <v>0</v>
      </c>
      <c r="G52" s="66" t="s">
        <v>6</v>
      </c>
      <c r="H52" s="66" t="s">
        <v>5</v>
      </c>
      <c r="I52" s="81" t="s">
        <v>4</v>
      </c>
      <c r="J52" s="81" t="s">
        <v>156</v>
      </c>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row>
    <row r="53" spans="1:67" s="14" customFormat="1" ht="20.25" customHeight="1" x14ac:dyDescent="0.3">
      <c r="A53" s="68"/>
      <c r="B53" s="158" t="s">
        <v>64</v>
      </c>
      <c r="C53" s="158"/>
      <c r="D53" s="158"/>
      <c r="E53" s="158"/>
      <c r="F53" s="60" t="s">
        <v>65</v>
      </c>
      <c r="G53" s="61" t="s">
        <v>55</v>
      </c>
      <c r="H53" s="62"/>
      <c r="I53" s="64">
        <v>96.63</v>
      </c>
      <c r="J53" s="69">
        <f>+H53*I53</f>
        <v>0</v>
      </c>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row>
    <row r="54" spans="1:67" s="14" customFormat="1" ht="20.25" customHeight="1" x14ac:dyDescent="0.3">
      <c r="A54" s="68"/>
      <c r="B54" s="158" t="s">
        <v>66</v>
      </c>
      <c r="C54" s="158"/>
      <c r="D54" s="158"/>
      <c r="E54" s="158"/>
      <c r="F54" s="60" t="s">
        <v>67</v>
      </c>
      <c r="G54" s="61" t="s">
        <v>55</v>
      </c>
      <c r="H54" s="62"/>
      <c r="I54" s="64">
        <v>96.63</v>
      </c>
      <c r="J54" s="69">
        <f>+H54*I54</f>
        <v>0</v>
      </c>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row>
    <row r="55" spans="1:67" ht="20.25" customHeight="1" x14ac:dyDescent="0.3">
      <c r="A55" s="68"/>
      <c r="B55" s="157" t="s">
        <v>3</v>
      </c>
      <c r="C55" s="157"/>
      <c r="D55" s="157"/>
      <c r="E55" s="157"/>
      <c r="F55" s="70"/>
      <c r="G55" s="71"/>
      <c r="H55" s="84"/>
      <c r="I55" s="73"/>
      <c r="J55" s="74">
        <f>SUM(J53:J54)</f>
        <v>0</v>
      </c>
    </row>
    <row r="56" spans="1:67" x14ac:dyDescent="0.3">
      <c r="A56" s="77"/>
      <c r="B56" s="77"/>
      <c r="C56" s="77"/>
      <c r="D56" s="77"/>
      <c r="E56" s="77"/>
      <c r="F56" s="77"/>
      <c r="G56" s="77"/>
      <c r="H56" s="77"/>
      <c r="I56" s="77"/>
      <c r="J56" s="77"/>
    </row>
    <row r="57" spans="1:67" s="14" customFormat="1" ht="32.25" customHeight="1" x14ac:dyDescent="0.3">
      <c r="A57" s="80"/>
      <c r="B57" s="171" t="s">
        <v>68</v>
      </c>
      <c r="C57" s="171"/>
      <c r="D57" s="171"/>
      <c r="E57" s="171"/>
      <c r="F57" s="66" t="s">
        <v>0</v>
      </c>
      <c r="G57" s="66" t="s">
        <v>140</v>
      </c>
      <c r="H57" s="66" t="s">
        <v>141</v>
      </c>
      <c r="I57" s="85" t="s">
        <v>142</v>
      </c>
      <c r="J57" s="81" t="s">
        <v>157</v>
      </c>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row>
    <row r="58" spans="1:67" s="14" customFormat="1" ht="20.25" customHeight="1" x14ac:dyDescent="0.3">
      <c r="A58" s="68"/>
      <c r="B58" s="158" t="s">
        <v>167</v>
      </c>
      <c r="C58" s="158"/>
      <c r="D58" s="158"/>
      <c r="E58" s="158"/>
      <c r="F58" s="60" t="s">
        <v>70</v>
      </c>
      <c r="G58" s="63">
        <v>4221.6000000000004</v>
      </c>
      <c r="H58" s="63">
        <v>422.16</v>
      </c>
      <c r="I58" s="86"/>
      <c r="J58" s="69">
        <f>+H58*I58</f>
        <v>0</v>
      </c>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row>
    <row r="59" spans="1:67" s="14" customFormat="1" ht="20.25" customHeight="1" x14ac:dyDescent="0.3">
      <c r="A59" s="68"/>
      <c r="B59" s="158" t="s">
        <v>168</v>
      </c>
      <c r="C59" s="158"/>
      <c r="D59" s="158"/>
      <c r="E59" s="158"/>
      <c r="F59" s="60" t="s">
        <v>70</v>
      </c>
      <c r="G59" s="63">
        <v>4421.7</v>
      </c>
      <c r="H59" s="63">
        <v>442.17</v>
      </c>
      <c r="I59" s="86"/>
      <c r="J59" s="69">
        <f t="shared" ref="J59:J64" si="0">+H59*I59</f>
        <v>0</v>
      </c>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row>
    <row r="60" spans="1:67" s="14" customFormat="1" ht="20.25" customHeight="1" x14ac:dyDescent="0.3">
      <c r="A60" s="68"/>
      <c r="B60" s="158" t="s">
        <v>169</v>
      </c>
      <c r="C60" s="158"/>
      <c r="D60" s="158"/>
      <c r="E60" s="158"/>
      <c r="F60" s="60" t="s">
        <v>73</v>
      </c>
      <c r="G60" s="63">
        <v>8443.2000000000007</v>
      </c>
      <c r="H60" s="63">
        <v>844.32</v>
      </c>
      <c r="I60" s="86"/>
      <c r="J60" s="69">
        <f t="shared" si="0"/>
        <v>0</v>
      </c>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row>
    <row r="61" spans="1:67" s="14" customFormat="1" ht="20.25" customHeight="1" x14ac:dyDescent="0.3">
      <c r="A61" s="68"/>
      <c r="B61" s="158" t="s">
        <v>170</v>
      </c>
      <c r="C61" s="158"/>
      <c r="D61" s="158"/>
      <c r="E61" s="158"/>
      <c r="F61" s="60" t="s">
        <v>73</v>
      </c>
      <c r="G61" s="63">
        <v>8843.4</v>
      </c>
      <c r="H61" s="63">
        <v>884.34</v>
      </c>
      <c r="I61" s="86"/>
      <c r="J61" s="69">
        <f t="shared" si="0"/>
        <v>0</v>
      </c>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row>
    <row r="62" spans="1:67" s="14" customFormat="1" ht="20.25" customHeight="1" x14ac:dyDescent="0.3">
      <c r="A62" s="68"/>
      <c r="B62" s="158" t="s">
        <v>171</v>
      </c>
      <c r="C62" s="158"/>
      <c r="D62" s="158"/>
      <c r="E62" s="158"/>
      <c r="F62" s="60" t="s">
        <v>75</v>
      </c>
      <c r="G62" s="63">
        <v>16886.400000000001</v>
      </c>
      <c r="H62" s="63">
        <v>1688.64</v>
      </c>
      <c r="I62" s="86"/>
      <c r="J62" s="69">
        <f t="shared" si="0"/>
        <v>0</v>
      </c>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row>
    <row r="63" spans="1:67" s="14" customFormat="1" ht="20.25" customHeight="1" x14ac:dyDescent="0.3">
      <c r="A63" s="68"/>
      <c r="B63" s="158" t="s">
        <v>172</v>
      </c>
      <c r="C63" s="158"/>
      <c r="D63" s="158"/>
      <c r="E63" s="158"/>
      <c r="F63" s="87" t="s">
        <v>75</v>
      </c>
      <c r="G63" s="63">
        <v>17686.8</v>
      </c>
      <c r="H63" s="88">
        <v>1768.68</v>
      </c>
      <c r="I63" s="89"/>
      <c r="J63" s="69">
        <f t="shared" si="0"/>
        <v>0</v>
      </c>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row>
    <row r="64" spans="1:67" s="14" customFormat="1" ht="20.25" customHeight="1" x14ac:dyDescent="0.3">
      <c r="A64" s="68"/>
      <c r="B64" s="158" t="s">
        <v>173</v>
      </c>
      <c r="C64" s="158"/>
      <c r="D64" s="158"/>
      <c r="E64" s="158"/>
      <c r="F64" s="87" t="s">
        <v>174</v>
      </c>
      <c r="G64" s="63">
        <v>26530.400000000001</v>
      </c>
      <c r="H64" s="88">
        <v>2653.04</v>
      </c>
      <c r="I64" s="89"/>
      <c r="J64" s="69">
        <f t="shared" si="0"/>
        <v>0</v>
      </c>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row>
    <row r="65" spans="1:67" ht="20.25" customHeight="1" x14ac:dyDescent="0.3">
      <c r="A65" s="68"/>
      <c r="B65" s="157" t="s">
        <v>3</v>
      </c>
      <c r="C65" s="157"/>
      <c r="D65" s="157"/>
      <c r="E65" s="157"/>
      <c r="F65" s="70"/>
      <c r="G65" s="71"/>
      <c r="H65" s="72"/>
      <c r="I65" s="90"/>
      <c r="J65" s="74">
        <f>SUM(J58:J64)</f>
        <v>0</v>
      </c>
    </row>
    <row r="66" spans="1:67" x14ac:dyDescent="0.3">
      <c r="A66" s="77"/>
      <c r="B66" s="77"/>
      <c r="C66" s="77"/>
      <c r="D66" s="77"/>
      <c r="E66" s="77"/>
      <c r="F66" s="77"/>
      <c r="G66" s="77"/>
      <c r="H66" s="77"/>
      <c r="I66" s="77"/>
      <c r="J66" s="77"/>
    </row>
    <row r="67" spans="1:67" s="14" customFormat="1" ht="33" customHeight="1" x14ac:dyDescent="0.3">
      <c r="A67" s="80"/>
      <c r="B67" s="171" t="s">
        <v>76</v>
      </c>
      <c r="C67" s="171"/>
      <c r="D67" s="171"/>
      <c r="E67" s="171"/>
      <c r="F67" s="66" t="s">
        <v>0</v>
      </c>
      <c r="G67" s="66" t="s">
        <v>140</v>
      </c>
      <c r="H67" s="66" t="s">
        <v>141</v>
      </c>
      <c r="I67" s="85" t="s">
        <v>142</v>
      </c>
      <c r="J67" s="81" t="s">
        <v>157</v>
      </c>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row>
    <row r="68" spans="1:67" s="14" customFormat="1" ht="20.25" customHeight="1" x14ac:dyDescent="0.3">
      <c r="A68" s="80"/>
      <c r="B68" s="210" t="s">
        <v>61</v>
      </c>
      <c r="C68" s="210"/>
      <c r="D68" s="210"/>
      <c r="E68" s="210"/>
      <c r="F68" s="82"/>
      <c r="G68" s="82"/>
      <c r="H68" s="82"/>
      <c r="I68" s="67"/>
      <c r="J68" s="67"/>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row>
    <row r="69" spans="1:67" s="14" customFormat="1" ht="20.25" customHeight="1" x14ac:dyDescent="0.3">
      <c r="A69" s="68"/>
      <c r="B69" s="158" t="s">
        <v>158</v>
      </c>
      <c r="C69" s="158"/>
      <c r="D69" s="158"/>
      <c r="E69" s="158"/>
      <c r="F69" s="60" t="s">
        <v>77</v>
      </c>
      <c r="G69" s="63">
        <v>3581.4</v>
      </c>
      <c r="H69" s="91">
        <v>298.45</v>
      </c>
      <c r="I69" s="86"/>
      <c r="J69" s="69">
        <f>+H69*I69</f>
        <v>0</v>
      </c>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row>
    <row r="70" spans="1:67" s="14" customFormat="1" ht="20.25" customHeight="1" x14ac:dyDescent="0.3">
      <c r="A70" s="68"/>
      <c r="B70" s="158" t="s">
        <v>159</v>
      </c>
      <c r="C70" s="158"/>
      <c r="D70" s="158"/>
      <c r="E70" s="158"/>
      <c r="F70" s="60" t="s">
        <v>77</v>
      </c>
      <c r="G70" s="63">
        <v>3751.2</v>
      </c>
      <c r="H70" s="91">
        <v>312.60000000000002</v>
      </c>
      <c r="I70" s="86"/>
      <c r="J70" s="69">
        <f>+H70*I70</f>
        <v>0</v>
      </c>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row>
    <row r="71" spans="1:67" s="14" customFormat="1" ht="20.25" customHeight="1" x14ac:dyDescent="0.3">
      <c r="A71" s="68"/>
      <c r="B71" s="158" t="s">
        <v>160</v>
      </c>
      <c r="C71" s="158"/>
      <c r="D71" s="158"/>
      <c r="E71" s="158"/>
      <c r="F71" s="60" t="s">
        <v>80</v>
      </c>
      <c r="G71" s="64">
        <v>9521.76</v>
      </c>
      <c r="H71" s="91">
        <v>793.48</v>
      </c>
      <c r="I71" s="86"/>
      <c r="J71" s="69">
        <f t="shared" ref="J71:J75" si="1">+H71*I71</f>
        <v>0</v>
      </c>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row>
    <row r="72" spans="1:67" s="14" customFormat="1" ht="20.25" customHeight="1" x14ac:dyDescent="0.3">
      <c r="A72" s="68"/>
      <c r="B72" s="158" t="s">
        <v>161</v>
      </c>
      <c r="C72" s="158"/>
      <c r="D72" s="158"/>
      <c r="E72" s="158"/>
      <c r="F72" s="60" t="s">
        <v>80</v>
      </c>
      <c r="G72" s="64">
        <v>9973.08</v>
      </c>
      <c r="H72" s="91">
        <v>831.09</v>
      </c>
      <c r="I72" s="86"/>
      <c r="J72" s="69">
        <f t="shared" si="1"/>
        <v>0</v>
      </c>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row>
    <row r="73" spans="1:67" s="14" customFormat="1" ht="20.25" customHeight="1" x14ac:dyDescent="0.3">
      <c r="A73" s="68"/>
      <c r="B73" s="158" t="s">
        <v>165</v>
      </c>
      <c r="C73" s="158"/>
      <c r="D73" s="158"/>
      <c r="E73" s="158"/>
      <c r="F73" s="60" t="s">
        <v>82</v>
      </c>
      <c r="G73" s="64">
        <v>30875.4</v>
      </c>
      <c r="H73" s="91">
        <v>2572.9499999999998</v>
      </c>
      <c r="I73" s="86"/>
      <c r="J73" s="69">
        <f t="shared" si="1"/>
        <v>0</v>
      </c>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row>
    <row r="74" spans="1:67" s="14" customFormat="1" ht="20.25" customHeight="1" x14ac:dyDescent="0.3">
      <c r="A74" s="68"/>
      <c r="B74" s="158" t="s">
        <v>163</v>
      </c>
      <c r="C74" s="158"/>
      <c r="D74" s="158"/>
      <c r="E74" s="158"/>
      <c r="F74" s="60" t="s">
        <v>162</v>
      </c>
      <c r="G74" s="64">
        <v>7504.68</v>
      </c>
      <c r="H74" s="92">
        <v>625.39</v>
      </c>
      <c r="I74" s="93"/>
      <c r="J74" s="69">
        <f t="shared" si="1"/>
        <v>0</v>
      </c>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row>
    <row r="75" spans="1:67" s="14" customFormat="1" ht="20.25" customHeight="1" x14ac:dyDescent="0.3">
      <c r="A75" s="68"/>
      <c r="B75" s="94" t="s">
        <v>164</v>
      </c>
      <c r="C75" s="94"/>
      <c r="D75" s="94"/>
      <c r="E75" s="94"/>
      <c r="F75" s="60" t="s">
        <v>166</v>
      </c>
      <c r="G75" s="64">
        <v>20207.16</v>
      </c>
      <c r="H75" s="92">
        <v>1683.93</v>
      </c>
      <c r="I75" s="93"/>
      <c r="J75" s="69">
        <f t="shared" si="1"/>
        <v>0</v>
      </c>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row>
    <row r="76" spans="1:67" s="14" customFormat="1" ht="20.25" customHeight="1" x14ac:dyDescent="0.3">
      <c r="A76" s="80"/>
      <c r="B76" s="175" t="s">
        <v>57</v>
      </c>
      <c r="C76" s="175"/>
      <c r="D76" s="175"/>
      <c r="E76" s="175"/>
      <c r="F76" s="65"/>
      <c r="G76" s="65"/>
      <c r="H76" s="66"/>
      <c r="I76" s="67"/>
      <c r="J76" s="83"/>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row>
    <row r="77" spans="1:67" s="14" customFormat="1" ht="20.25" customHeight="1" x14ac:dyDescent="0.3">
      <c r="A77" s="68"/>
      <c r="B77" s="158" t="s">
        <v>158</v>
      </c>
      <c r="C77" s="158"/>
      <c r="D77" s="158"/>
      <c r="E77" s="158"/>
      <c r="F77" s="60" t="s">
        <v>77</v>
      </c>
      <c r="G77" s="63">
        <v>3115.08</v>
      </c>
      <c r="H77" s="91">
        <v>259.58999999999997</v>
      </c>
      <c r="I77" s="86"/>
      <c r="J77" s="69">
        <f>+H77*I77</f>
        <v>0</v>
      </c>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row>
    <row r="78" spans="1:67" s="14" customFormat="1" ht="20.25" customHeight="1" x14ac:dyDescent="0.3">
      <c r="A78" s="68"/>
      <c r="B78" s="158" t="s">
        <v>159</v>
      </c>
      <c r="C78" s="158"/>
      <c r="D78" s="158"/>
      <c r="E78" s="158"/>
      <c r="F78" s="60" t="s">
        <v>77</v>
      </c>
      <c r="G78" s="64">
        <v>3262.68</v>
      </c>
      <c r="H78" s="91">
        <v>271.89</v>
      </c>
      <c r="I78" s="86"/>
      <c r="J78" s="69">
        <f>+H78*I78</f>
        <v>0</v>
      </c>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row>
    <row r="79" spans="1:67" s="14" customFormat="1" ht="20.25" customHeight="1" x14ac:dyDescent="0.3">
      <c r="A79" s="68"/>
      <c r="B79" s="158" t="s">
        <v>160</v>
      </c>
      <c r="C79" s="158"/>
      <c r="D79" s="158"/>
      <c r="E79" s="158"/>
      <c r="F79" s="60" t="s">
        <v>80</v>
      </c>
      <c r="G79" s="64">
        <v>8303.4</v>
      </c>
      <c r="H79" s="91">
        <v>691.95</v>
      </c>
      <c r="I79" s="86"/>
      <c r="J79" s="69">
        <f t="shared" ref="J79:J83" si="2">+H79*I79</f>
        <v>0</v>
      </c>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row>
    <row r="80" spans="1:67" s="14" customFormat="1" ht="20.25" customHeight="1" x14ac:dyDescent="0.3">
      <c r="A80" s="68"/>
      <c r="B80" s="158" t="s">
        <v>161</v>
      </c>
      <c r="C80" s="158"/>
      <c r="D80" s="158"/>
      <c r="E80" s="158"/>
      <c r="F80" s="60" t="s">
        <v>80</v>
      </c>
      <c r="G80" s="64">
        <v>8697</v>
      </c>
      <c r="H80" s="91">
        <v>724.75</v>
      </c>
      <c r="I80" s="86"/>
      <c r="J80" s="69">
        <f t="shared" si="2"/>
        <v>0</v>
      </c>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row>
    <row r="81" spans="1:67" s="14" customFormat="1" ht="20.25" customHeight="1" x14ac:dyDescent="0.3">
      <c r="A81" s="68"/>
      <c r="B81" s="158" t="s">
        <v>165</v>
      </c>
      <c r="C81" s="158"/>
      <c r="D81" s="158"/>
      <c r="E81" s="158"/>
      <c r="F81" s="60" t="s">
        <v>82</v>
      </c>
      <c r="G81" s="64">
        <v>26814</v>
      </c>
      <c r="H81" s="91">
        <v>2234.5</v>
      </c>
      <c r="I81" s="86"/>
      <c r="J81" s="69">
        <f t="shared" si="2"/>
        <v>0</v>
      </c>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row>
    <row r="82" spans="1:67" s="14" customFormat="1" ht="20.25" customHeight="1" x14ac:dyDescent="0.3">
      <c r="A82" s="68"/>
      <c r="B82" s="158" t="s">
        <v>163</v>
      </c>
      <c r="C82" s="158"/>
      <c r="D82" s="158"/>
      <c r="E82" s="158"/>
      <c r="F82" s="87" t="s">
        <v>162</v>
      </c>
      <c r="G82" s="64">
        <v>6527.04</v>
      </c>
      <c r="H82" s="95">
        <v>543.91999999999996</v>
      </c>
      <c r="I82" s="89"/>
      <c r="J82" s="96">
        <f t="shared" si="2"/>
        <v>0</v>
      </c>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row>
    <row r="83" spans="1:67" s="14" customFormat="1" ht="20.25" customHeight="1" x14ac:dyDescent="0.3">
      <c r="A83" s="68"/>
      <c r="B83" s="94" t="s">
        <v>164</v>
      </c>
      <c r="C83" s="94"/>
      <c r="D83" s="94"/>
      <c r="E83" s="94"/>
      <c r="F83" s="87" t="s">
        <v>166</v>
      </c>
      <c r="G83" s="64">
        <v>17544.84</v>
      </c>
      <c r="H83" s="95">
        <v>1462.07</v>
      </c>
      <c r="I83" s="89"/>
      <c r="J83" s="96">
        <f t="shared" si="2"/>
        <v>0</v>
      </c>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row>
    <row r="84" spans="1:67" ht="20.25" customHeight="1" x14ac:dyDescent="0.3">
      <c r="A84" s="68"/>
      <c r="B84" s="157" t="s">
        <v>3</v>
      </c>
      <c r="C84" s="157"/>
      <c r="D84" s="157"/>
      <c r="E84" s="157"/>
      <c r="F84" s="70"/>
      <c r="G84" s="71"/>
      <c r="H84" s="72"/>
      <c r="I84" s="90"/>
      <c r="J84" s="74">
        <f>SUM(J69:J83)</f>
        <v>0</v>
      </c>
    </row>
    <row r="85" spans="1:67" x14ac:dyDescent="0.3">
      <c r="A85" s="77"/>
      <c r="B85" s="77"/>
      <c r="C85" s="77"/>
      <c r="D85" s="77"/>
      <c r="E85" s="77"/>
      <c r="F85" s="77"/>
      <c r="G85" s="77"/>
      <c r="H85" s="77"/>
      <c r="I85" s="77"/>
      <c r="J85" s="77"/>
    </row>
    <row r="86" spans="1:67" ht="32.25" customHeight="1" x14ac:dyDescent="0.3">
      <c r="A86" s="80"/>
      <c r="B86" s="171" t="s">
        <v>83</v>
      </c>
      <c r="C86" s="171"/>
      <c r="D86" s="171"/>
      <c r="E86" s="171"/>
      <c r="F86" s="66" t="s">
        <v>0</v>
      </c>
      <c r="G86" s="66" t="s">
        <v>140</v>
      </c>
      <c r="H86" s="66" t="s">
        <v>141</v>
      </c>
      <c r="I86" s="85" t="s">
        <v>142</v>
      </c>
      <c r="J86" s="81" t="s">
        <v>157</v>
      </c>
    </row>
    <row r="87" spans="1:67" ht="19.2" customHeight="1" x14ac:dyDescent="0.3">
      <c r="A87" s="68"/>
      <c r="B87" s="158" t="s">
        <v>201</v>
      </c>
      <c r="C87" s="158"/>
      <c r="D87" s="158"/>
      <c r="E87" s="158"/>
      <c r="F87" s="60" t="s">
        <v>84</v>
      </c>
      <c r="G87" s="63">
        <v>1082.6400000000001</v>
      </c>
      <c r="H87" s="91">
        <v>180.45</v>
      </c>
      <c r="I87" s="62"/>
      <c r="J87" s="69">
        <f>+H87*I87</f>
        <v>0</v>
      </c>
    </row>
    <row r="88" spans="1:67" ht="19.2" customHeight="1" x14ac:dyDescent="0.3">
      <c r="A88" s="68"/>
      <c r="B88" s="158" t="s">
        <v>202</v>
      </c>
      <c r="C88" s="158"/>
      <c r="D88" s="158"/>
      <c r="E88" s="158"/>
      <c r="F88" s="87" t="s">
        <v>84</v>
      </c>
      <c r="G88" s="63">
        <v>1133.94</v>
      </c>
      <c r="H88" s="95">
        <v>188.99</v>
      </c>
      <c r="I88" s="62"/>
      <c r="J88" s="69">
        <f>+H88*I88</f>
        <v>0</v>
      </c>
    </row>
    <row r="89" spans="1:67" ht="15.6" x14ac:dyDescent="0.3">
      <c r="A89" s="68"/>
      <c r="B89" s="157" t="s">
        <v>3</v>
      </c>
      <c r="C89" s="157"/>
      <c r="D89" s="157"/>
      <c r="E89" s="157"/>
      <c r="F89" s="70"/>
      <c r="G89" s="71"/>
      <c r="H89" s="72"/>
      <c r="I89" s="73"/>
      <c r="J89" s="74">
        <f>SUM(J87:J88)</f>
        <v>0</v>
      </c>
    </row>
    <row r="90" spans="1:67" ht="15" customHeight="1" x14ac:dyDescent="0.3">
      <c r="A90" s="77"/>
      <c r="B90" s="77"/>
      <c r="C90" s="77"/>
      <c r="D90" s="77"/>
      <c r="E90" s="77"/>
      <c r="F90" s="77"/>
      <c r="G90" s="77"/>
      <c r="H90" s="77"/>
      <c r="I90" s="77"/>
      <c r="J90" s="77"/>
    </row>
    <row r="91" spans="1:67" ht="20.25" customHeight="1" x14ac:dyDescent="0.3">
      <c r="A91" s="80"/>
      <c r="B91" s="171" t="s">
        <v>85</v>
      </c>
      <c r="C91" s="171"/>
      <c r="D91" s="171"/>
      <c r="E91" s="171"/>
      <c r="F91" s="66" t="s">
        <v>0</v>
      </c>
      <c r="G91" s="66" t="s">
        <v>6</v>
      </c>
      <c r="H91" s="66" t="s">
        <v>5</v>
      </c>
      <c r="I91" s="81" t="s">
        <v>4</v>
      </c>
      <c r="J91" s="81" t="s">
        <v>156</v>
      </c>
    </row>
    <row r="92" spans="1:67" ht="19.95" customHeight="1" x14ac:dyDescent="0.3">
      <c r="A92" s="68"/>
      <c r="B92" s="158" t="s">
        <v>197</v>
      </c>
      <c r="C92" s="158"/>
      <c r="D92" s="158"/>
      <c r="E92" s="158"/>
      <c r="F92" s="60" t="s">
        <v>87</v>
      </c>
      <c r="G92" s="61" t="s">
        <v>71</v>
      </c>
      <c r="H92" s="62"/>
      <c r="I92" s="63">
        <v>1136.52</v>
      </c>
      <c r="J92" s="69">
        <f>+H92*I92</f>
        <v>0</v>
      </c>
    </row>
    <row r="93" spans="1:67" ht="19.95" customHeight="1" x14ac:dyDescent="0.3">
      <c r="A93" s="68"/>
      <c r="B93" s="158" t="s">
        <v>198</v>
      </c>
      <c r="C93" s="158"/>
      <c r="D93" s="158"/>
      <c r="E93" s="158"/>
      <c r="F93" s="60" t="s">
        <v>87</v>
      </c>
      <c r="G93" s="61" t="s">
        <v>71</v>
      </c>
      <c r="H93" s="62"/>
      <c r="I93" s="63">
        <v>1190.4000000000001</v>
      </c>
      <c r="J93" s="69">
        <f t="shared" ref="J93:J95" si="3">+H93*I93</f>
        <v>0</v>
      </c>
    </row>
    <row r="94" spans="1:67" ht="19.95" customHeight="1" x14ac:dyDescent="0.3">
      <c r="A94" s="68"/>
      <c r="B94" s="158" t="s">
        <v>199</v>
      </c>
      <c r="C94" s="158"/>
      <c r="D94" s="158"/>
      <c r="E94" s="158"/>
      <c r="F94" s="60" t="s">
        <v>89</v>
      </c>
      <c r="G94" s="61" t="s">
        <v>71</v>
      </c>
      <c r="H94" s="62"/>
      <c r="I94" s="63">
        <v>5114.88</v>
      </c>
      <c r="J94" s="69">
        <f t="shared" si="3"/>
        <v>0</v>
      </c>
    </row>
    <row r="95" spans="1:67" ht="19.95" customHeight="1" x14ac:dyDescent="0.3">
      <c r="A95" s="68"/>
      <c r="B95" s="158" t="s">
        <v>200</v>
      </c>
      <c r="C95" s="158"/>
      <c r="D95" s="158"/>
      <c r="E95" s="158"/>
      <c r="F95" s="87" t="s">
        <v>89</v>
      </c>
      <c r="G95" s="61" t="s">
        <v>71</v>
      </c>
      <c r="H95" s="97"/>
      <c r="I95" s="98">
        <v>5357.34</v>
      </c>
      <c r="J95" s="69">
        <f t="shared" si="3"/>
        <v>0</v>
      </c>
    </row>
    <row r="96" spans="1:67" ht="15.6" x14ac:dyDescent="0.3">
      <c r="A96" s="68"/>
      <c r="B96" s="157" t="s">
        <v>3</v>
      </c>
      <c r="C96" s="157"/>
      <c r="D96" s="157"/>
      <c r="E96" s="157"/>
      <c r="F96" s="70"/>
      <c r="G96" s="71"/>
      <c r="H96" s="72"/>
      <c r="I96" s="73"/>
      <c r="J96" s="74">
        <f>SUM(J92:J95)</f>
        <v>0</v>
      </c>
    </row>
    <row r="97" spans="1:10" x14ac:dyDescent="0.3">
      <c r="A97" s="77"/>
      <c r="B97" s="77"/>
      <c r="C97" s="77"/>
      <c r="D97" s="77"/>
      <c r="E97" s="77"/>
      <c r="F97" s="77"/>
      <c r="G97" s="77"/>
      <c r="H97" s="77"/>
      <c r="I97" s="77"/>
      <c r="J97" s="77"/>
    </row>
    <row r="98" spans="1:10" ht="30" customHeight="1" x14ac:dyDescent="0.3">
      <c r="A98" s="80"/>
      <c r="B98" s="171" t="s">
        <v>99</v>
      </c>
      <c r="C98" s="171"/>
      <c r="D98" s="171"/>
      <c r="E98" s="171"/>
      <c r="F98" s="66" t="s">
        <v>0</v>
      </c>
      <c r="G98" s="66" t="s">
        <v>140</v>
      </c>
      <c r="H98" s="66" t="s">
        <v>141</v>
      </c>
      <c r="I98" s="85" t="s">
        <v>142</v>
      </c>
      <c r="J98" s="81" t="s">
        <v>157</v>
      </c>
    </row>
    <row r="99" spans="1:10" ht="20.25" customHeight="1" x14ac:dyDescent="0.3">
      <c r="A99" s="80"/>
      <c r="B99" s="175" t="s">
        <v>61</v>
      </c>
      <c r="C99" s="175"/>
      <c r="D99" s="175"/>
      <c r="E99" s="175"/>
      <c r="F99" s="66"/>
      <c r="G99" s="66"/>
      <c r="H99" s="66"/>
      <c r="I99" s="81"/>
      <c r="J99" s="81"/>
    </row>
    <row r="100" spans="1:10" ht="19.2" customHeight="1" x14ac:dyDescent="0.3">
      <c r="A100" s="68"/>
      <c r="B100" s="158" t="s">
        <v>175</v>
      </c>
      <c r="C100" s="158"/>
      <c r="D100" s="158"/>
      <c r="E100" s="158"/>
      <c r="F100" s="60" t="s">
        <v>90</v>
      </c>
      <c r="G100" s="63">
        <v>1034.4000000000001</v>
      </c>
      <c r="H100" s="99">
        <v>86.2</v>
      </c>
      <c r="I100" s="86"/>
      <c r="J100" s="69">
        <f>+H100*I100</f>
        <v>0</v>
      </c>
    </row>
    <row r="101" spans="1:10" ht="19.2" customHeight="1" x14ac:dyDescent="0.3">
      <c r="A101" s="68"/>
      <c r="B101" s="158" t="s">
        <v>176</v>
      </c>
      <c r="C101" s="158"/>
      <c r="D101" s="158"/>
      <c r="E101" s="158"/>
      <c r="F101" s="60" t="s">
        <v>90</v>
      </c>
      <c r="G101" s="63">
        <v>1083.48</v>
      </c>
      <c r="H101" s="99">
        <v>90.29</v>
      </c>
      <c r="I101" s="86"/>
      <c r="J101" s="69">
        <f t="shared" ref="J101:J105" si="4">+H101*I101</f>
        <v>0</v>
      </c>
    </row>
    <row r="102" spans="1:10" ht="19.2" customHeight="1" x14ac:dyDescent="0.3">
      <c r="A102" s="68"/>
      <c r="B102" s="158" t="s">
        <v>177</v>
      </c>
      <c r="C102" s="158"/>
      <c r="D102" s="158"/>
      <c r="E102" s="158"/>
      <c r="F102" s="60" t="s">
        <v>91</v>
      </c>
      <c r="G102" s="63">
        <v>2533.08</v>
      </c>
      <c r="H102" s="99">
        <v>211.09</v>
      </c>
      <c r="I102" s="86"/>
      <c r="J102" s="69">
        <f t="shared" si="4"/>
        <v>0</v>
      </c>
    </row>
    <row r="103" spans="1:10" ht="19.2" customHeight="1" x14ac:dyDescent="0.3">
      <c r="A103" s="68"/>
      <c r="B103" s="158" t="s">
        <v>178</v>
      </c>
      <c r="C103" s="158"/>
      <c r="D103" s="158"/>
      <c r="E103" s="158"/>
      <c r="F103" s="60" t="s">
        <v>91</v>
      </c>
      <c r="G103" s="63">
        <v>2653.2</v>
      </c>
      <c r="H103" s="99">
        <v>221.1</v>
      </c>
      <c r="I103" s="86"/>
      <c r="J103" s="69">
        <f t="shared" si="4"/>
        <v>0</v>
      </c>
    </row>
    <row r="104" spans="1:10" ht="19.2" customHeight="1" x14ac:dyDescent="0.3">
      <c r="A104" s="68"/>
      <c r="B104" s="158" t="s">
        <v>179</v>
      </c>
      <c r="C104" s="158"/>
      <c r="D104" s="158"/>
      <c r="E104" s="158"/>
      <c r="F104" s="60" t="s">
        <v>92</v>
      </c>
      <c r="G104" s="63">
        <v>5092.32</v>
      </c>
      <c r="H104" s="99">
        <v>424.36</v>
      </c>
      <c r="I104" s="86"/>
      <c r="J104" s="69">
        <f t="shared" si="4"/>
        <v>0</v>
      </c>
    </row>
    <row r="105" spans="1:10" ht="19.2" customHeight="1" x14ac:dyDescent="0.3">
      <c r="A105" s="68"/>
      <c r="B105" s="158" t="s">
        <v>180</v>
      </c>
      <c r="C105" s="158"/>
      <c r="D105" s="158"/>
      <c r="E105" s="158"/>
      <c r="F105" s="87" t="s">
        <v>92</v>
      </c>
      <c r="G105" s="100">
        <v>5333.64</v>
      </c>
      <c r="H105" s="101">
        <v>444.47</v>
      </c>
      <c r="I105" s="86"/>
      <c r="J105" s="69">
        <f t="shared" si="4"/>
        <v>0</v>
      </c>
    </row>
    <row r="106" spans="1:10" ht="19.2" customHeight="1" x14ac:dyDescent="0.3">
      <c r="A106" s="68"/>
      <c r="B106" s="159"/>
      <c r="C106" s="160"/>
      <c r="D106" s="160"/>
      <c r="E106" s="161"/>
      <c r="F106" s="66" t="s">
        <v>0</v>
      </c>
      <c r="G106" s="66" t="s">
        <v>6</v>
      </c>
      <c r="H106" s="66" t="s">
        <v>5</v>
      </c>
      <c r="I106" s="81" t="s">
        <v>4</v>
      </c>
      <c r="J106" s="81" t="s">
        <v>156</v>
      </c>
    </row>
    <row r="107" spans="1:10" ht="19.2" customHeight="1" x14ac:dyDescent="0.3">
      <c r="A107" s="68"/>
      <c r="B107" s="158" t="s">
        <v>93</v>
      </c>
      <c r="C107" s="158"/>
      <c r="D107" s="158"/>
      <c r="E107" s="158"/>
      <c r="F107" s="60" t="s">
        <v>94</v>
      </c>
      <c r="G107" s="61" t="s">
        <v>39</v>
      </c>
      <c r="H107" s="62"/>
      <c r="I107" s="63">
        <v>116.94</v>
      </c>
      <c r="J107" s="69">
        <f>+H107*I107</f>
        <v>0</v>
      </c>
    </row>
    <row r="108" spans="1:10" ht="19.2" customHeight="1" x14ac:dyDescent="0.3">
      <c r="A108" s="68"/>
      <c r="B108" s="158" t="s">
        <v>95</v>
      </c>
      <c r="C108" s="158"/>
      <c r="D108" s="158"/>
      <c r="E108" s="158"/>
      <c r="F108" s="60" t="s">
        <v>143</v>
      </c>
      <c r="G108" s="61" t="s">
        <v>39</v>
      </c>
      <c r="H108" s="62"/>
      <c r="I108" s="63">
        <v>116.94</v>
      </c>
      <c r="J108" s="69">
        <f>+H108*I108</f>
        <v>0</v>
      </c>
    </row>
    <row r="109" spans="1:10" ht="32.25" customHeight="1" x14ac:dyDescent="0.3">
      <c r="A109" s="80"/>
      <c r="B109" s="175" t="s">
        <v>57</v>
      </c>
      <c r="C109" s="175"/>
      <c r="D109" s="175"/>
      <c r="E109" s="175"/>
      <c r="F109" s="66" t="s">
        <v>0</v>
      </c>
      <c r="G109" s="66" t="s">
        <v>140</v>
      </c>
      <c r="H109" s="66" t="s">
        <v>141</v>
      </c>
      <c r="I109" s="85" t="s">
        <v>142</v>
      </c>
      <c r="J109" s="81" t="s">
        <v>157</v>
      </c>
    </row>
    <row r="110" spans="1:10" ht="19.2" customHeight="1" x14ac:dyDescent="0.3">
      <c r="A110" s="68"/>
      <c r="B110" s="158" t="s">
        <v>175</v>
      </c>
      <c r="C110" s="158"/>
      <c r="D110" s="158"/>
      <c r="E110" s="158"/>
      <c r="F110" s="60" t="s">
        <v>90</v>
      </c>
      <c r="G110" s="63">
        <v>881.16</v>
      </c>
      <c r="H110" s="99">
        <v>73.430000000000007</v>
      </c>
      <c r="I110" s="86"/>
      <c r="J110" s="69">
        <f>+H110*I110</f>
        <v>0</v>
      </c>
    </row>
    <row r="111" spans="1:10" ht="19.2" customHeight="1" x14ac:dyDescent="0.3">
      <c r="A111" s="68"/>
      <c r="B111" s="158" t="s">
        <v>176</v>
      </c>
      <c r="C111" s="158"/>
      <c r="D111" s="158"/>
      <c r="E111" s="158"/>
      <c r="F111" s="60" t="s">
        <v>90</v>
      </c>
      <c r="G111" s="63">
        <v>922.92</v>
      </c>
      <c r="H111" s="99">
        <v>76.91</v>
      </c>
      <c r="I111" s="86"/>
      <c r="J111" s="69">
        <f t="shared" ref="J111:J115" si="5">+H111*I111</f>
        <v>0</v>
      </c>
    </row>
    <row r="112" spans="1:10" ht="19.2" customHeight="1" x14ac:dyDescent="0.3">
      <c r="A112" s="68"/>
      <c r="B112" s="158" t="s">
        <v>177</v>
      </c>
      <c r="C112" s="158"/>
      <c r="D112" s="158"/>
      <c r="E112" s="158"/>
      <c r="F112" s="60" t="s">
        <v>91</v>
      </c>
      <c r="G112" s="63">
        <v>2157.84</v>
      </c>
      <c r="H112" s="99">
        <v>179.82</v>
      </c>
      <c r="I112" s="86"/>
      <c r="J112" s="69">
        <f t="shared" si="5"/>
        <v>0</v>
      </c>
    </row>
    <row r="113" spans="1:10" ht="19.2" customHeight="1" x14ac:dyDescent="0.3">
      <c r="A113" s="68"/>
      <c r="B113" s="158" t="s">
        <v>178</v>
      </c>
      <c r="C113" s="158"/>
      <c r="D113" s="158"/>
      <c r="E113" s="158"/>
      <c r="F113" s="60" t="s">
        <v>91</v>
      </c>
      <c r="G113" s="63">
        <v>2260.08</v>
      </c>
      <c r="H113" s="99">
        <v>188.34</v>
      </c>
      <c r="I113" s="86"/>
      <c r="J113" s="69">
        <f t="shared" si="5"/>
        <v>0</v>
      </c>
    </row>
    <row r="114" spans="1:10" ht="19.2" customHeight="1" x14ac:dyDescent="0.3">
      <c r="A114" s="68"/>
      <c r="B114" s="158" t="s">
        <v>179</v>
      </c>
      <c r="C114" s="158"/>
      <c r="D114" s="158"/>
      <c r="E114" s="158"/>
      <c r="F114" s="60" t="s">
        <v>92</v>
      </c>
      <c r="G114" s="63">
        <v>4337.88</v>
      </c>
      <c r="H114" s="99">
        <v>361.49</v>
      </c>
      <c r="I114" s="86"/>
      <c r="J114" s="69">
        <f t="shared" si="5"/>
        <v>0</v>
      </c>
    </row>
    <row r="115" spans="1:10" ht="19.2" customHeight="1" x14ac:dyDescent="0.3">
      <c r="A115" s="68"/>
      <c r="B115" s="158" t="s">
        <v>180</v>
      </c>
      <c r="C115" s="158"/>
      <c r="D115" s="158"/>
      <c r="E115" s="158"/>
      <c r="F115" s="87" t="s">
        <v>92</v>
      </c>
      <c r="G115" s="100">
        <v>4543.4399999999996</v>
      </c>
      <c r="H115" s="101">
        <v>378.62</v>
      </c>
      <c r="I115" s="86"/>
      <c r="J115" s="69">
        <f t="shared" si="5"/>
        <v>0</v>
      </c>
    </row>
    <row r="116" spans="1:10" ht="19.2" customHeight="1" x14ac:dyDescent="0.3">
      <c r="A116" s="68"/>
      <c r="B116" s="159"/>
      <c r="C116" s="160"/>
      <c r="D116" s="160"/>
      <c r="E116" s="161"/>
      <c r="F116" s="66" t="s">
        <v>0</v>
      </c>
      <c r="G116" s="66" t="s">
        <v>6</v>
      </c>
      <c r="H116" s="66" t="s">
        <v>5</v>
      </c>
      <c r="I116" s="81" t="s">
        <v>4</v>
      </c>
      <c r="J116" s="81" t="s">
        <v>156</v>
      </c>
    </row>
    <row r="117" spans="1:10" ht="19.2" customHeight="1" x14ac:dyDescent="0.3">
      <c r="A117" s="68"/>
      <c r="B117" s="158" t="s">
        <v>93</v>
      </c>
      <c r="C117" s="158"/>
      <c r="D117" s="158"/>
      <c r="E117" s="158"/>
      <c r="F117" s="60" t="s">
        <v>94</v>
      </c>
      <c r="G117" s="61" t="s">
        <v>39</v>
      </c>
      <c r="H117" s="62"/>
      <c r="I117" s="63">
        <v>99.61</v>
      </c>
      <c r="J117" s="69">
        <f>+H117*I117</f>
        <v>0</v>
      </c>
    </row>
    <row r="118" spans="1:10" ht="19.2" customHeight="1" x14ac:dyDescent="0.3">
      <c r="A118" s="68"/>
      <c r="B118" s="158" t="s">
        <v>95</v>
      </c>
      <c r="C118" s="158"/>
      <c r="D118" s="158"/>
      <c r="E118" s="158"/>
      <c r="F118" s="60" t="s">
        <v>143</v>
      </c>
      <c r="G118" s="61" t="s">
        <v>39</v>
      </c>
      <c r="H118" s="62"/>
      <c r="I118" s="63">
        <v>99.61</v>
      </c>
      <c r="J118" s="69">
        <f>+H118*I118</f>
        <v>0</v>
      </c>
    </row>
    <row r="119" spans="1:10" ht="19.2" customHeight="1" x14ac:dyDescent="0.3">
      <c r="A119" s="68"/>
      <c r="B119" s="157" t="s">
        <v>3</v>
      </c>
      <c r="C119" s="157"/>
      <c r="D119" s="157"/>
      <c r="E119" s="157"/>
      <c r="F119" s="70"/>
      <c r="G119" s="71"/>
      <c r="H119" s="84"/>
      <c r="I119" s="73"/>
      <c r="J119" s="74">
        <f>SUM(J100:J118)</f>
        <v>0</v>
      </c>
    </row>
    <row r="120" spans="1:10" x14ac:dyDescent="0.3">
      <c r="A120" s="77"/>
      <c r="B120" s="77"/>
      <c r="C120" s="77"/>
      <c r="D120" s="77"/>
      <c r="E120" s="77"/>
      <c r="F120" s="77"/>
      <c r="G120" s="77"/>
      <c r="H120" s="77"/>
      <c r="I120" s="77"/>
      <c r="J120" s="77"/>
    </row>
    <row r="121" spans="1:10" ht="32.25" customHeight="1" x14ac:dyDescent="0.3">
      <c r="A121" s="80"/>
      <c r="B121" s="171" t="s">
        <v>100</v>
      </c>
      <c r="C121" s="171"/>
      <c r="D121" s="171"/>
      <c r="E121" s="171"/>
      <c r="F121" s="66" t="s">
        <v>0</v>
      </c>
      <c r="G121" s="66" t="s">
        <v>140</v>
      </c>
      <c r="H121" s="66" t="s">
        <v>141</v>
      </c>
      <c r="I121" s="85" t="s">
        <v>142</v>
      </c>
      <c r="J121" s="81" t="s">
        <v>157</v>
      </c>
    </row>
    <row r="122" spans="1:10" ht="20.25" customHeight="1" x14ac:dyDescent="0.3">
      <c r="A122" s="80"/>
      <c r="B122" s="175" t="s">
        <v>61</v>
      </c>
      <c r="C122" s="175"/>
      <c r="D122" s="175"/>
      <c r="E122" s="175"/>
      <c r="F122" s="66"/>
      <c r="G122" s="66"/>
      <c r="H122" s="66"/>
      <c r="I122" s="81"/>
      <c r="J122" s="81"/>
    </row>
    <row r="123" spans="1:10" ht="19.2" customHeight="1" x14ac:dyDescent="0.3">
      <c r="A123" s="68"/>
      <c r="B123" s="158" t="s">
        <v>181</v>
      </c>
      <c r="C123" s="158"/>
      <c r="D123" s="158"/>
      <c r="E123" s="158"/>
      <c r="F123" s="60" t="s">
        <v>102</v>
      </c>
      <c r="G123" s="63">
        <v>6864.12</v>
      </c>
      <c r="H123" s="99">
        <v>572.01</v>
      </c>
      <c r="I123" s="86"/>
      <c r="J123" s="69">
        <f>+H123*I123</f>
        <v>0</v>
      </c>
    </row>
    <row r="124" spans="1:10" ht="19.2" customHeight="1" x14ac:dyDescent="0.3">
      <c r="A124" s="68"/>
      <c r="B124" s="158" t="s">
        <v>182</v>
      </c>
      <c r="C124" s="158"/>
      <c r="D124" s="158"/>
      <c r="E124" s="158"/>
      <c r="F124" s="60" t="s">
        <v>102</v>
      </c>
      <c r="G124" s="63">
        <v>7189.44</v>
      </c>
      <c r="H124" s="99">
        <v>599.12</v>
      </c>
      <c r="I124" s="86"/>
      <c r="J124" s="69">
        <f t="shared" ref="J124:J128" si="6">+H124*I124</f>
        <v>0</v>
      </c>
    </row>
    <row r="125" spans="1:10" ht="19.2" customHeight="1" x14ac:dyDescent="0.3">
      <c r="A125" s="68"/>
      <c r="B125" s="158" t="s">
        <v>183</v>
      </c>
      <c r="C125" s="158"/>
      <c r="D125" s="158"/>
      <c r="E125" s="158"/>
      <c r="F125" s="60" t="s">
        <v>104</v>
      </c>
      <c r="G125" s="63">
        <v>10677.48</v>
      </c>
      <c r="H125" s="99">
        <v>889.79</v>
      </c>
      <c r="I125" s="86"/>
      <c r="J125" s="69">
        <f t="shared" si="6"/>
        <v>0</v>
      </c>
    </row>
    <row r="126" spans="1:10" ht="19.2" customHeight="1" x14ac:dyDescent="0.3">
      <c r="A126" s="68"/>
      <c r="B126" s="158" t="s">
        <v>184</v>
      </c>
      <c r="C126" s="158"/>
      <c r="D126" s="158"/>
      <c r="E126" s="158"/>
      <c r="F126" s="60" t="s">
        <v>104</v>
      </c>
      <c r="G126" s="63">
        <v>11183.64</v>
      </c>
      <c r="H126" s="99">
        <v>931.97</v>
      </c>
      <c r="I126" s="86"/>
      <c r="J126" s="69">
        <f t="shared" si="6"/>
        <v>0</v>
      </c>
    </row>
    <row r="127" spans="1:10" ht="19.2" customHeight="1" x14ac:dyDescent="0.3">
      <c r="A127" s="68"/>
      <c r="B127" s="158" t="s">
        <v>185</v>
      </c>
      <c r="C127" s="158"/>
      <c r="D127" s="158"/>
      <c r="E127" s="158"/>
      <c r="F127" s="60" t="s">
        <v>106</v>
      </c>
      <c r="G127" s="63">
        <v>18304.2</v>
      </c>
      <c r="H127" s="99">
        <v>1525.35</v>
      </c>
      <c r="I127" s="86"/>
      <c r="J127" s="69">
        <f t="shared" si="6"/>
        <v>0</v>
      </c>
    </row>
    <row r="128" spans="1:10" ht="19.2" customHeight="1" x14ac:dyDescent="0.3">
      <c r="A128" s="68"/>
      <c r="B128" s="158" t="s">
        <v>186</v>
      </c>
      <c r="C128" s="158"/>
      <c r="D128" s="158"/>
      <c r="E128" s="158"/>
      <c r="F128" s="87" t="s">
        <v>106</v>
      </c>
      <c r="G128" s="100">
        <v>19171.8</v>
      </c>
      <c r="H128" s="101">
        <v>1597.65</v>
      </c>
      <c r="I128" s="86"/>
      <c r="J128" s="69">
        <f t="shared" si="6"/>
        <v>0</v>
      </c>
    </row>
    <row r="129" spans="1:10" ht="19.2" customHeight="1" x14ac:dyDescent="0.3">
      <c r="A129" s="68"/>
      <c r="B129" s="159"/>
      <c r="C129" s="160"/>
      <c r="D129" s="160"/>
      <c r="E129" s="161"/>
      <c r="F129" s="66" t="s">
        <v>0</v>
      </c>
      <c r="G129" s="66" t="s">
        <v>6</v>
      </c>
      <c r="H129" s="66" t="s">
        <v>5</v>
      </c>
      <c r="I129" s="81" t="s">
        <v>4</v>
      </c>
      <c r="J129" s="81" t="s">
        <v>156</v>
      </c>
    </row>
    <row r="130" spans="1:10" ht="19.2" customHeight="1" x14ac:dyDescent="0.3">
      <c r="A130" s="68"/>
      <c r="B130" s="158" t="s">
        <v>107</v>
      </c>
      <c r="C130" s="158"/>
      <c r="D130" s="158"/>
      <c r="E130" s="158"/>
      <c r="F130" s="60" t="s">
        <v>108</v>
      </c>
      <c r="G130" s="61" t="s">
        <v>39</v>
      </c>
      <c r="H130" s="62"/>
      <c r="I130" s="63">
        <v>79.89</v>
      </c>
      <c r="J130" s="69">
        <f t="shared" ref="J130:J149" si="7">+H130*I130</f>
        <v>0</v>
      </c>
    </row>
    <row r="131" spans="1:10" ht="19.2" customHeight="1" x14ac:dyDescent="0.3">
      <c r="A131" s="68"/>
      <c r="B131" s="158" t="s">
        <v>109</v>
      </c>
      <c r="C131" s="158"/>
      <c r="D131" s="158"/>
      <c r="E131" s="158"/>
      <c r="F131" s="60" t="s">
        <v>110</v>
      </c>
      <c r="G131" s="61" t="s">
        <v>39</v>
      </c>
      <c r="H131" s="62"/>
      <c r="I131" s="63">
        <v>79.89</v>
      </c>
      <c r="J131" s="69">
        <f t="shared" si="7"/>
        <v>0</v>
      </c>
    </row>
    <row r="132" spans="1:10" ht="31.2" x14ac:dyDescent="0.3">
      <c r="A132" s="68"/>
      <c r="B132" s="159"/>
      <c r="C132" s="160"/>
      <c r="D132" s="160"/>
      <c r="E132" s="161"/>
      <c r="F132" s="66" t="s">
        <v>0</v>
      </c>
      <c r="G132" s="66" t="s">
        <v>140</v>
      </c>
      <c r="H132" s="66" t="s">
        <v>141</v>
      </c>
      <c r="I132" s="85" t="s">
        <v>142</v>
      </c>
      <c r="J132" s="81" t="s">
        <v>157</v>
      </c>
    </row>
    <row r="133" spans="1:10" ht="19.2" customHeight="1" x14ac:dyDescent="0.3">
      <c r="A133" s="68"/>
      <c r="B133" s="158" t="s">
        <v>187</v>
      </c>
      <c r="C133" s="158"/>
      <c r="D133" s="158"/>
      <c r="E133" s="158"/>
      <c r="F133" s="60" t="s">
        <v>112</v>
      </c>
      <c r="G133" s="102">
        <v>1247.04</v>
      </c>
      <c r="H133" s="99">
        <v>103.92</v>
      </c>
      <c r="I133" s="86"/>
      <c r="J133" s="69">
        <f>+H133*I133</f>
        <v>0</v>
      </c>
    </row>
    <row r="134" spans="1:10" ht="19.2" customHeight="1" x14ac:dyDescent="0.3">
      <c r="A134" s="68"/>
      <c r="B134" s="158" t="s">
        <v>188</v>
      </c>
      <c r="C134" s="158"/>
      <c r="D134" s="158"/>
      <c r="E134" s="158"/>
      <c r="F134" s="60" t="s">
        <v>112</v>
      </c>
      <c r="G134" s="102">
        <v>1306.2</v>
      </c>
      <c r="H134" s="99">
        <v>108.85</v>
      </c>
      <c r="I134" s="86"/>
      <c r="J134" s="69">
        <f t="shared" ref="J134:J138" si="8">+H134*I134</f>
        <v>0</v>
      </c>
    </row>
    <row r="135" spans="1:10" ht="19.2" customHeight="1" x14ac:dyDescent="0.3">
      <c r="A135" s="68"/>
      <c r="B135" s="158" t="s">
        <v>189</v>
      </c>
      <c r="C135" s="158"/>
      <c r="D135" s="158"/>
      <c r="E135" s="158"/>
      <c r="F135" s="60" t="s">
        <v>114</v>
      </c>
      <c r="G135" s="102">
        <v>2494.1999999999998</v>
      </c>
      <c r="H135" s="99">
        <v>207.85</v>
      </c>
      <c r="I135" s="86"/>
      <c r="J135" s="69">
        <f t="shared" si="8"/>
        <v>0</v>
      </c>
    </row>
    <row r="136" spans="1:10" ht="19.2" customHeight="1" x14ac:dyDescent="0.3">
      <c r="A136" s="68"/>
      <c r="B136" s="158" t="s">
        <v>190</v>
      </c>
      <c r="C136" s="158"/>
      <c r="D136" s="158"/>
      <c r="E136" s="158"/>
      <c r="F136" s="60" t="s">
        <v>114</v>
      </c>
      <c r="G136" s="102">
        <v>2612.4</v>
      </c>
      <c r="H136" s="99">
        <v>217.7</v>
      </c>
      <c r="I136" s="86"/>
      <c r="J136" s="69">
        <f t="shared" si="8"/>
        <v>0</v>
      </c>
    </row>
    <row r="137" spans="1:10" ht="19.2" customHeight="1" x14ac:dyDescent="0.3">
      <c r="A137" s="68"/>
      <c r="B137" s="158" t="s">
        <v>191</v>
      </c>
      <c r="C137" s="158"/>
      <c r="D137" s="158"/>
      <c r="E137" s="158"/>
      <c r="F137" s="60" t="s">
        <v>116</v>
      </c>
      <c r="G137" s="102">
        <v>5487.24</v>
      </c>
      <c r="H137" s="99">
        <v>457.27</v>
      </c>
      <c r="I137" s="86"/>
      <c r="J137" s="69">
        <f t="shared" si="8"/>
        <v>0</v>
      </c>
    </row>
    <row r="138" spans="1:10" ht="19.2" customHeight="1" x14ac:dyDescent="0.3">
      <c r="A138" s="68"/>
      <c r="B138" s="158" t="s">
        <v>192</v>
      </c>
      <c r="C138" s="158"/>
      <c r="D138" s="158"/>
      <c r="E138" s="158"/>
      <c r="F138" s="87" t="s">
        <v>116</v>
      </c>
      <c r="G138" s="103">
        <v>5747.28</v>
      </c>
      <c r="H138" s="101">
        <v>478.94</v>
      </c>
      <c r="I138" s="86"/>
      <c r="J138" s="69">
        <f t="shared" si="8"/>
        <v>0</v>
      </c>
    </row>
    <row r="139" spans="1:10" ht="19.2" customHeight="1" x14ac:dyDescent="0.3">
      <c r="A139" s="68"/>
      <c r="B139" s="159"/>
      <c r="C139" s="160"/>
      <c r="D139" s="160"/>
      <c r="E139" s="161"/>
      <c r="F139" s="66" t="s">
        <v>0</v>
      </c>
      <c r="G139" s="66" t="s">
        <v>6</v>
      </c>
      <c r="H139" s="66" t="s">
        <v>5</v>
      </c>
      <c r="I139" s="81" t="s">
        <v>4</v>
      </c>
      <c r="J139" s="81" t="s">
        <v>156</v>
      </c>
    </row>
    <row r="140" spans="1:10" ht="19.2" customHeight="1" x14ac:dyDescent="0.3">
      <c r="A140" s="68"/>
      <c r="B140" s="158" t="s">
        <v>117</v>
      </c>
      <c r="C140" s="158"/>
      <c r="D140" s="158"/>
      <c r="E140" s="158"/>
      <c r="F140" s="60" t="s">
        <v>118</v>
      </c>
      <c r="G140" s="61" t="s">
        <v>39</v>
      </c>
      <c r="H140" s="62"/>
      <c r="I140" s="63">
        <v>87.08</v>
      </c>
      <c r="J140" s="69">
        <f t="shared" si="7"/>
        <v>0</v>
      </c>
    </row>
    <row r="141" spans="1:10" ht="19.2" customHeight="1" x14ac:dyDescent="0.3">
      <c r="A141" s="68"/>
      <c r="B141" s="158" t="s">
        <v>119</v>
      </c>
      <c r="C141" s="158"/>
      <c r="D141" s="158"/>
      <c r="E141" s="158"/>
      <c r="F141" s="60" t="s">
        <v>120</v>
      </c>
      <c r="G141" s="61" t="s">
        <v>39</v>
      </c>
      <c r="H141" s="62"/>
      <c r="I141" s="63">
        <v>87.08</v>
      </c>
      <c r="J141" s="69">
        <f t="shared" si="7"/>
        <v>0</v>
      </c>
    </row>
    <row r="142" spans="1:10" ht="31.2" x14ac:dyDescent="0.3">
      <c r="A142" s="68"/>
      <c r="B142" s="162"/>
      <c r="C142" s="163"/>
      <c r="D142" s="163"/>
      <c r="E142" s="164"/>
      <c r="F142" s="66" t="s">
        <v>0</v>
      </c>
      <c r="G142" s="66" t="s">
        <v>140</v>
      </c>
      <c r="H142" s="66" t="s">
        <v>141</v>
      </c>
      <c r="I142" s="85" t="s">
        <v>142</v>
      </c>
      <c r="J142" s="81" t="s">
        <v>157</v>
      </c>
    </row>
    <row r="143" spans="1:10" ht="19.2" customHeight="1" x14ac:dyDescent="0.3">
      <c r="A143" s="68"/>
      <c r="B143" s="158" t="s">
        <v>193</v>
      </c>
      <c r="C143" s="158"/>
      <c r="D143" s="158"/>
      <c r="E143" s="158"/>
      <c r="F143" s="60" t="s">
        <v>122</v>
      </c>
      <c r="G143" s="63">
        <v>2496</v>
      </c>
      <c r="H143" s="99">
        <v>208</v>
      </c>
      <c r="I143" s="86"/>
      <c r="J143" s="69">
        <f>+H143*I143</f>
        <v>0</v>
      </c>
    </row>
    <row r="144" spans="1:10" ht="19.2" customHeight="1" x14ac:dyDescent="0.3">
      <c r="A144" s="68"/>
      <c r="B144" s="158" t="s">
        <v>194</v>
      </c>
      <c r="C144" s="158"/>
      <c r="D144" s="158"/>
      <c r="E144" s="158"/>
      <c r="F144" s="60" t="s">
        <v>122</v>
      </c>
      <c r="G144" s="63">
        <v>2614.3200000000002</v>
      </c>
      <c r="H144" s="99">
        <v>217.86</v>
      </c>
      <c r="I144" s="86"/>
      <c r="J144" s="69">
        <f t="shared" ref="J144:J146" si="9">+H144*I144</f>
        <v>0</v>
      </c>
    </row>
    <row r="145" spans="1:10" ht="19.2" customHeight="1" x14ac:dyDescent="0.3">
      <c r="A145" s="68"/>
      <c r="B145" s="158" t="s">
        <v>195</v>
      </c>
      <c r="C145" s="158"/>
      <c r="D145" s="158"/>
      <c r="E145" s="158"/>
      <c r="F145" s="60" t="s">
        <v>124</v>
      </c>
      <c r="G145" s="63">
        <v>4991.88</v>
      </c>
      <c r="H145" s="99">
        <v>415.99</v>
      </c>
      <c r="I145" s="86"/>
      <c r="J145" s="69">
        <f t="shared" si="9"/>
        <v>0</v>
      </c>
    </row>
    <row r="146" spans="1:10" ht="19.2" customHeight="1" x14ac:dyDescent="0.3">
      <c r="A146" s="68"/>
      <c r="B146" s="158" t="s">
        <v>196</v>
      </c>
      <c r="C146" s="158"/>
      <c r="D146" s="158"/>
      <c r="E146" s="158"/>
      <c r="F146" s="87" t="s">
        <v>124</v>
      </c>
      <c r="G146" s="100">
        <v>5228.5200000000004</v>
      </c>
      <c r="H146" s="101">
        <v>435.71</v>
      </c>
      <c r="I146" s="86"/>
      <c r="J146" s="69">
        <f t="shared" si="9"/>
        <v>0</v>
      </c>
    </row>
    <row r="147" spans="1:10" ht="19.2" customHeight="1" x14ac:dyDescent="0.3">
      <c r="A147" s="68"/>
      <c r="B147" s="159"/>
      <c r="C147" s="160"/>
      <c r="D147" s="160"/>
      <c r="E147" s="161"/>
      <c r="F147" s="66" t="s">
        <v>0</v>
      </c>
      <c r="G147" s="66" t="s">
        <v>6</v>
      </c>
      <c r="H147" s="66" t="s">
        <v>5</v>
      </c>
      <c r="I147" s="81" t="s">
        <v>4</v>
      </c>
      <c r="J147" s="81" t="s">
        <v>156</v>
      </c>
    </row>
    <row r="148" spans="1:10" ht="19.2" customHeight="1" x14ac:dyDescent="0.3">
      <c r="A148" s="68"/>
      <c r="B148" s="158" t="s">
        <v>125</v>
      </c>
      <c r="C148" s="158"/>
      <c r="D148" s="158"/>
      <c r="E148" s="158"/>
      <c r="F148" s="60" t="s">
        <v>126</v>
      </c>
      <c r="G148" s="61" t="s">
        <v>39</v>
      </c>
      <c r="H148" s="62"/>
      <c r="I148" s="63">
        <v>130.72</v>
      </c>
      <c r="J148" s="69">
        <f t="shared" si="7"/>
        <v>0</v>
      </c>
    </row>
    <row r="149" spans="1:10" ht="19.2" customHeight="1" x14ac:dyDescent="0.3">
      <c r="A149" s="68"/>
      <c r="B149" s="158" t="s">
        <v>127</v>
      </c>
      <c r="C149" s="158"/>
      <c r="D149" s="158"/>
      <c r="E149" s="158"/>
      <c r="F149" s="60" t="s">
        <v>128</v>
      </c>
      <c r="G149" s="61" t="s">
        <v>39</v>
      </c>
      <c r="H149" s="62"/>
      <c r="I149" s="63">
        <v>130.72</v>
      </c>
      <c r="J149" s="69">
        <f t="shared" si="7"/>
        <v>0</v>
      </c>
    </row>
    <row r="150" spans="1:10" ht="31.2" x14ac:dyDescent="0.3">
      <c r="A150" s="68"/>
      <c r="B150" s="165" t="s">
        <v>57</v>
      </c>
      <c r="C150" s="166"/>
      <c r="D150" s="166"/>
      <c r="E150" s="167"/>
      <c r="F150" s="66" t="s">
        <v>0</v>
      </c>
      <c r="G150" s="66" t="s">
        <v>140</v>
      </c>
      <c r="H150" s="66" t="s">
        <v>141</v>
      </c>
      <c r="I150" s="85" t="s">
        <v>142</v>
      </c>
      <c r="J150" s="81" t="s">
        <v>157</v>
      </c>
    </row>
    <row r="151" spans="1:10" ht="19.95" customHeight="1" x14ac:dyDescent="0.3">
      <c r="A151" s="68"/>
      <c r="B151" s="158" t="s">
        <v>181</v>
      </c>
      <c r="C151" s="158"/>
      <c r="D151" s="158"/>
      <c r="E151" s="158"/>
      <c r="F151" s="60" t="s">
        <v>102</v>
      </c>
      <c r="G151" s="63">
        <v>5847.12</v>
      </c>
      <c r="H151" s="104">
        <v>487.26</v>
      </c>
      <c r="I151" s="86"/>
      <c r="J151" s="69">
        <f>+H151*I151</f>
        <v>0</v>
      </c>
    </row>
    <row r="152" spans="1:10" ht="19.95" customHeight="1" x14ac:dyDescent="0.3">
      <c r="A152" s="68"/>
      <c r="B152" s="158" t="s">
        <v>182</v>
      </c>
      <c r="C152" s="158"/>
      <c r="D152" s="158"/>
      <c r="E152" s="158"/>
      <c r="F152" s="60" t="s">
        <v>102</v>
      </c>
      <c r="G152" s="63">
        <v>6124.32</v>
      </c>
      <c r="H152" s="104">
        <v>510.36</v>
      </c>
      <c r="I152" s="86"/>
      <c r="J152" s="69">
        <f t="shared" ref="J152:J156" si="10">+H152*I152</f>
        <v>0</v>
      </c>
    </row>
    <row r="153" spans="1:10" ht="19.95" customHeight="1" x14ac:dyDescent="0.3">
      <c r="A153" s="68"/>
      <c r="B153" s="158" t="s">
        <v>183</v>
      </c>
      <c r="C153" s="158"/>
      <c r="D153" s="158"/>
      <c r="E153" s="158"/>
      <c r="F153" s="60" t="s">
        <v>104</v>
      </c>
      <c r="G153" s="63">
        <v>9095.64</v>
      </c>
      <c r="H153" s="104">
        <v>757.97</v>
      </c>
      <c r="I153" s="86"/>
      <c r="J153" s="69">
        <f t="shared" si="10"/>
        <v>0</v>
      </c>
    </row>
    <row r="154" spans="1:10" ht="19.95" customHeight="1" x14ac:dyDescent="0.3">
      <c r="A154" s="68"/>
      <c r="B154" s="158" t="s">
        <v>184</v>
      </c>
      <c r="C154" s="158"/>
      <c r="D154" s="158"/>
      <c r="E154" s="158"/>
      <c r="F154" s="60" t="s">
        <v>104</v>
      </c>
      <c r="G154" s="63">
        <v>9526.7999999999993</v>
      </c>
      <c r="H154" s="104">
        <v>793.9</v>
      </c>
      <c r="I154" s="86"/>
      <c r="J154" s="69">
        <f t="shared" si="10"/>
        <v>0</v>
      </c>
    </row>
    <row r="155" spans="1:10" ht="19.95" customHeight="1" x14ac:dyDescent="0.3">
      <c r="A155" s="68"/>
      <c r="B155" s="158" t="s">
        <v>185</v>
      </c>
      <c r="C155" s="158"/>
      <c r="D155" s="158"/>
      <c r="E155" s="158"/>
      <c r="F155" s="60" t="s">
        <v>106</v>
      </c>
      <c r="G155" s="63">
        <v>15592.44</v>
      </c>
      <c r="H155" s="104">
        <v>1299.3699999999999</v>
      </c>
      <c r="I155" s="86"/>
      <c r="J155" s="69">
        <f t="shared" si="10"/>
        <v>0</v>
      </c>
    </row>
    <row r="156" spans="1:10" ht="19.95" customHeight="1" x14ac:dyDescent="0.3">
      <c r="A156" s="68"/>
      <c r="B156" s="158" t="s">
        <v>186</v>
      </c>
      <c r="C156" s="158"/>
      <c r="D156" s="158"/>
      <c r="E156" s="158"/>
      <c r="F156" s="87" t="s">
        <v>106</v>
      </c>
      <c r="G156" s="100">
        <v>16331.52</v>
      </c>
      <c r="H156" s="105">
        <v>1360.96</v>
      </c>
      <c r="I156" s="86"/>
      <c r="J156" s="69">
        <f t="shared" si="10"/>
        <v>0</v>
      </c>
    </row>
    <row r="157" spans="1:10" ht="19.95" customHeight="1" x14ac:dyDescent="0.3">
      <c r="A157" s="68"/>
      <c r="B157" s="159"/>
      <c r="C157" s="160"/>
      <c r="D157" s="160"/>
      <c r="E157" s="161"/>
      <c r="F157" s="66" t="s">
        <v>0</v>
      </c>
      <c r="G157" s="66" t="s">
        <v>6</v>
      </c>
      <c r="H157" s="66" t="s">
        <v>5</v>
      </c>
      <c r="I157" s="81" t="s">
        <v>4</v>
      </c>
      <c r="J157" s="81" t="s">
        <v>156</v>
      </c>
    </row>
    <row r="158" spans="1:10" ht="19.95" customHeight="1" x14ac:dyDescent="0.3">
      <c r="A158" s="68"/>
      <c r="B158" s="158" t="s">
        <v>107</v>
      </c>
      <c r="C158" s="158"/>
      <c r="D158" s="158"/>
      <c r="E158" s="158"/>
      <c r="F158" s="60" t="s">
        <v>108</v>
      </c>
      <c r="G158" s="61" t="s">
        <v>39</v>
      </c>
      <c r="H158" s="62"/>
      <c r="I158" s="63">
        <v>68.05</v>
      </c>
      <c r="J158" s="69">
        <f t="shared" ref="J158:J177" si="11">+H158*I158</f>
        <v>0</v>
      </c>
    </row>
    <row r="159" spans="1:10" ht="19.95" customHeight="1" x14ac:dyDescent="0.3">
      <c r="A159" s="68"/>
      <c r="B159" s="158" t="s">
        <v>109</v>
      </c>
      <c r="C159" s="158"/>
      <c r="D159" s="158"/>
      <c r="E159" s="158"/>
      <c r="F159" s="60" t="s">
        <v>110</v>
      </c>
      <c r="G159" s="61" t="s">
        <v>39</v>
      </c>
      <c r="H159" s="62"/>
      <c r="I159" s="63">
        <v>68.05</v>
      </c>
      <c r="J159" s="69">
        <f t="shared" si="11"/>
        <v>0</v>
      </c>
    </row>
    <row r="160" spans="1:10" ht="31.2" x14ac:dyDescent="0.3">
      <c r="A160" s="68"/>
      <c r="B160" s="162"/>
      <c r="C160" s="163"/>
      <c r="D160" s="163"/>
      <c r="E160" s="164"/>
      <c r="F160" s="66" t="s">
        <v>0</v>
      </c>
      <c r="G160" s="66" t="s">
        <v>140</v>
      </c>
      <c r="H160" s="66" t="s">
        <v>141</v>
      </c>
      <c r="I160" s="85" t="s">
        <v>142</v>
      </c>
      <c r="J160" s="81" t="s">
        <v>157</v>
      </c>
    </row>
    <row r="161" spans="1:10" ht="19.2" customHeight="1" x14ac:dyDescent="0.3">
      <c r="A161" s="68"/>
      <c r="B161" s="158" t="s">
        <v>187</v>
      </c>
      <c r="C161" s="158"/>
      <c r="D161" s="158"/>
      <c r="E161" s="158"/>
      <c r="F161" s="60" t="s">
        <v>112</v>
      </c>
      <c r="G161" s="63">
        <v>1062.3599999999999</v>
      </c>
      <c r="H161" s="99">
        <v>88.53</v>
      </c>
      <c r="I161" s="86"/>
      <c r="J161" s="69">
        <f>+H161*I161</f>
        <v>0</v>
      </c>
    </row>
    <row r="162" spans="1:10" ht="19.2" customHeight="1" x14ac:dyDescent="0.3">
      <c r="A162" s="68"/>
      <c r="B162" s="158" t="s">
        <v>188</v>
      </c>
      <c r="C162" s="158"/>
      <c r="D162" s="158"/>
      <c r="E162" s="158"/>
      <c r="F162" s="60" t="s">
        <v>112</v>
      </c>
      <c r="G162" s="63">
        <v>1112.76</v>
      </c>
      <c r="H162" s="99">
        <v>92.73</v>
      </c>
      <c r="I162" s="86"/>
      <c r="J162" s="69">
        <f t="shared" ref="J162:J166" si="12">+H162*I162</f>
        <v>0</v>
      </c>
    </row>
    <row r="163" spans="1:10" ht="19.2" customHeight="1" x14ac:dyDescent="0.3">
      <c r="A163" s="68"/>
      <c r="B163" s="158" t="s">
        <v>189</v>
      </c>
      <c r="C163" s="158"/>
      <c r="D163" s="158"/>
      <c r="E163" s="158"/>
      <c r="F163" s="60" t="s">
        <v>114</v>
      </c>
      <c r="G163" s="63">
        <v>2124.7199999999998</v>
      </c>
      <c r="H163" s="99">
        <v>177.06</v>
      </c>
      <c r="I163" s="86"/>
      <c r="J163" s="69">
        <f t="shared" si="12"/>
        <v>0</v>
      </c>
    </row>
    <row r="164" spans="1:10" ht="19.2" customHeight="1" x14ac:dyDescent="0.3">
      <c r="A164" s="68"/>
      <c r="B164" s="158" t="s">
        <v>190</v>
      </c>
      <c r="C164" s="158"/>
      <c r="D164" s="158"/>
      <c r="E164" s="158"/>
      <c r="F164" s="60" t="s">
        <v>114</v>
      </c>
      <c r="G164" s="63">
        <v>2225.4</v>
      </c>
      <c r="H164" s="99">
        <v>185.45</v>
      </c>
      <c r="I164" s="86"/>
      <c r="J164" s="69">
        <f t="shared" si="12"/>
        <v>0</v>
      </c>
    </row>
    <row r="165" spans="1:10" ht="19.2" customHeight="1" x14ac:dyDescent="0.3">
      <c r="A165" s="68"/>
      <c r="B165" s="158" t="s">
        <v>191</v>
      </c>
      <c r="C165" s="158"/>
      <c r="D165" s="158"/>
      <c r="E165" s="158"/>
      <c r="F165" s="60" t="s">
        <v>116</v>
      </c>
      <c r="G165" s="63">
        <v>4674.24</v>
      </c>
      <c r="H165" s="99">
        <v>389.52</v>
      </c>
      <c r="I165" s="86"/>
      <c r="J165" s="69">
        <f t="shared" si="12"/>
        <v>0</v>
      </c>
    </row>
    <row r="166" spans="1:10" ht="19.2" customHeight="1" x14ac:dyDescent="0.3">
      <c r="A166" s="68"/>
      <c r="B166" s="158" t="s">
        <v>192</v>
      </c>
      <c r="C166" s="158"/>
      <c r="D166" s="158"/>
      <c r="E166" s="158"/>
      <c r="F166" s="87" t="s">
        <v>116</v>
      </c>
      <c r="G166" s="100">
        <v>4895.76</v>
      </c>
      <c r="H166" s="101">
        <v>407.98</v>
      </c>
      <c r="I166" s="86"/>
      <c r="J166" s="69">
        <f t="shared" si="12"/>
        <v>0</v>
      </c>
    </row>
    <row r="167" spans="1:10" ht="15.6" x14ac:dyDescent="0.3">
      <c r="A167" s="68"/>
      <c r="B167" s="159"/>
      <c r="C167" s="160"/>
      <c r="D167" s="160"/>
      <c r="E167" s="161"/>
      <c r="F167" s="66" t="s">
        <v>0</v>
      </c>
      <c r="G167" s="66" t="s">
        <v>6</v>
      </c>
      <c r="H167" s="66" t="s">
        <v>5</v>
      </c>
      <c r="I167" s="81" t="s">
        <v>4</v>
      </c>
      <c r="J167" s="81" t="s">
        <v>156</v>
      </c>
    </row>
    <row r="168" spans="1:10" ht="19.2" customHeight="1" x14ac:dyDescent="0.3">
      <c r="A168" s="68"/>
      <c r="B168" s="158" t="s">
        <v>117</v>
      </c>
      <c r="C168" s="158"/>
      <c r="D168" s="158"/>
      <c r="E168" s="158"/>
      <c r="F168" s="60" t="s">
        <v>118</v>
      </c>
      <c r="G168" s="61" t="s">
        <v>39</v>
      </c>
      <c r="H168" s="62"/>
      <c r="I168" s="63">
        <v>74.180000000000007</v>
      </c>
      <c r="J168" s="69">
        <f t="shared" si="11"/>
        <v>0</v>
      </c>
    </row>
    <row r="169" spans="1:10" ht="19.2" customHeight="1" x14ac:dyDescent="0.3">
      <c r="A169" s="68"/>
      <c r="B169" s="158" t="s">
        <v>119</v>
      </c>
      <c r="C169" s="158"/>
      <c r="D169" s="158"/>
      <c r="E169" s="158"/>
      <c r="F169" s="60" t="s">
        <v>120</v>
      </c>
      <c r="G169" s="61" t="s">
        <v>39</v>
      </c>
      <c r="H169" s="62"/>
      <c r="I169" s="63">
        <v>74.180000000000007</v>
      </c>
      <c r="J169" s="69">
        <f t="shared" si="11"/>
        <v>0</v>
      </c>
    </row>
    <row r="170" spans="1:10" ht="31.2" x14ac:dyDescent="0.3">
      <c r="A170" s="68"/>
      <c r="B170" s="162"/>
      <c r="C170" s="163"/>
      <c r="D170" s="163"/>
      <c r="E170" s="164"/>
      <c r="F170" s="66" t="s">
        <v>0</v>
      </c>
      <c r="G170" s="66" t="s">
        <v>140</v>
      </c>
      <c r="H170" s="66" t="s">
        <v>141</v>
      </c>
      <c r="I170" s="85" t="s">
        <v>142</v>
      </c>
      <c r="J170" s="81" t="s">
        <v>157</v>
      </c>
    </row>
    <row r="171" spans="1:10" ht="19.2" customHeight="1" x14ac:dyDescent="0.3">
      <c r="A171" s="68"/>
      <c r="B171" s="158" t="s">
        <v>193</v>
      </c>
      <c r="C171" s="158"/>
      <c r="D171" s="158"/>
      <c r="E171" s="158"/>
      <c r="F171" s="60" t="s">
        <v>122</v>
      </c>
      <c r="G171" s="63">
        <v>2126.16</v>
      </c>
      <c r="H171" s="99">
        <v>177.18</v>
      </c>
      <c r="I171" s="86"/>
      <c r="J171" s="69">
        <f>+H171*I171</f>
        <v>0</v>
      </c>
    </row>
    <row r="172" spans="1:10" ht="19.2" customHeight="1" x14ac:dyDescent="0.3">
      <c r="A172" s="68"/>
      <c r="B172" s="158" t="s">
        <v>194</v>
      </c>
      <c r="C172" s="158"/>
      <c r="D172" s="158"/>
      <c r="E172" s="158"/>
      <c r="F172" s="60" t="s">
        <v>122</v>
      </c>
      <c r="G172" s="63">
        <v>2226.96</v>
      </c>
      <c r="H172" s="99">
        <v>185.58</v>
      </c>
      <c r="I172" s="86"/>
      <c r="J172" s="69">
        <f t="shared" ref="J172:J174" si="13">+H172*I172</f>
        <v>0</v>
      </c>
    </row>
    <row r="173" spans="1:10" ht="19.2" customHeight="1" x14ac:dyDescent="0.3">
      <c r="A173" s="68"/>
      <c r="B173" s="158" t="s">
        <v>195</v>
      </c>
      <c r="C173" s="158"/>
      <c r="D173" s="158"/>
      <c r="E173" s="158"/>
      <c r="F173" s="60" t="s">
        <v>124</v>
      </c>
      <c r="G173" s="63">
        <v>4252.32</v>
      </c>
      <c r="H173" s="99">
        <v>354.36</v>
      </c>
      <c r="I173" s="86"/>
      <c r="J173" s="69">
        <f t="shared" si="13"/>
        <v>0</v>
      </c>
    </row>
    <row r="174" spans="1:10" ht="19.2" customHeight="1" x14ac:dyDescent="0.3">
      <c r="A174" s="68"/>
      <c r="B174" s="158" t="s">
        <v>196</v>
      </c>
      <c r="C174" s="158"/>
      <c r="D174" s="158"/>
      <c r="E174" s="158"/>
      <c r="F174" s="87" t="s">
        <v>124</v>
      </c>
      <c r="G174" s="100">
        <v>4453.92</v>
      </c>
      <c r="H174" s="101">
        <v>371.16</v>
      </c>
      <c r="I174" s="86"/>
      <c r="J174" s="69">
        <f t="shared" si="13"/>
        <v>0</v>
      </c>
    </row>
    <row r="175" spans="1:10" ht="19.2" customHeight="1" x14ac:dyDescent="0.3">
      <c r="A175" s="68"/>
      <c r="B175" s="159"/>
      <c r="C175" s="160"/>
      <c r="D175" s="160"/>
      <c r="E175" s="161"/>
      <c r="F175" s="66" t="s">
        <v>0</v>
      </c>
      <c r="G175" s="66" t="s">
        <v>6</v>
      </c>
      <c r="H175" s="66" t="s">
        <v>5</v>
      </c>
      <c r="I175" s="81" t="s">
        <v>4</v>
      </c>
      <c r="J175" s="81" t="s">
        <v>156</v>
      </c>
    </row>
    <row r="176" spans="1:10" ht="19.2" customHeight="1" x14ac:dyDescent="0.3">
      <c r="A176" s="68"/>
      <c r="B176" s="158" t="s">
        <v>125</v>
      </c>
      <c r="C176" s="158"/>
      <c r="D176" s="158"/>
      <c r="E176" s="158"/>
      <c r="F176" s="60" t="s">
        <v>126</v>
      </c>
      <c r="G176" s="61" t="s">
        <v>39</v>
      </c>
      <c r="H176" s="62"/>
      <c r="I176" s="63">
        <v>111.35</v>
      </c>
      <c r="J176" s="69">
        <f t="shared" si="11"/>
        <v>0</v>
      </c>
    </row>
    <row r="177" spans="1:10" ht="19.2" customHeight="1" x14ac:dyDescent="0.3">
      <c r="A177" s="68"/>
      <c r="B177" s="158" t="s">
        <v>127</v>
      </c>
      <c r="C177" s="158"/>
      <c r="D177" s="158"/>
      <c r="E177" s="158"/>
      <c r="F177" s="60" t="s">
        <v>128</v>
      </c>
      <c r="G177" s="61" t="s">
        <v>39</v>
      </c>
      <c r="H177" s="106"/>
      <c r="I177" s="63">
        <v>111.35</v>
      </c>
      <c r="J177" s="69">
        <f t="shared" si="11"/>
        <v>0</v>
      </c>
    </row>
    <row r="178" spans="1:10" ht="19.2" customHeight="1" x14ac:dyDescent="0.3">
      <c r="A178" s="68"/>
      <c r="B178" s="157" t="s">
        <v>3</v>
      </c>
      <c r="C178" s="157"/>
      <c r="D178" s="157"/>
      <c r="E178" s="157"/>
      <c r="F178" s="70"/>
      <c r="G178" s="71"/>
      <c r="H178" s="72"/>
      <c r="I178" s="73"/>
      <c r="J178" s="74">
        <f>SUM(J123:J177)</f>
        <v>0</v>
      </c>
    </row>
    <row r="179" spans="1:10" ht="15.6" x14ac:dyDescent="0.3">
      <c r="A179" s="77"/>
      <c r="B179" s="107"/>
      <c r="C179" s="107"/>
      <c r="D179" s="107"/>
      <c r="E179" s="107"/>
      <c r="F179" s="108"/>
      <c r="G179" s="108"/>
      <c r="H179" s="109"/>
      <c r="I179" s="110"/>
      <c r="J179" s="111"/>
    </row>
    <row r="180" spans="1:10" ht="20.25" customHeight="1" x14ac:dyDescent="0.3">
      <c r="A180" s="80"/>
      <c r="B180" s="171" t="s">
        <v>137</v>
      </c>
      <c r="C180" s="171"/>
      <c r="D180" s="171"/>
      <c r="E180" s="171"/>
      <c r="F180" s="66" t="s">
        <v>0</v>
      </c>
      <c r="G180" s="66" t="s">
        <v>6</v>
      </c>
      <c r="H180" s="66" t="s">
        <v>5</v>
      </c>
      <c r="I180" s="81" t="s">
        <v>4</v>
      </c>
      <c r="J180" s="81" t="s">
        <v>156</v>
      </c>
    </row>
    <row r="181" spans="1:10" ht="19.2" customHeight="1" x14ac:dyDescent="0.3">
      <c r="A181" s="68"/>
      <c r="B181" s="158" t="s">
        <v>137</v>
      </c>
      <c r="C181" s="158"/>
      <c r="D181" s="158"/>
      <c r="E181" s="158"/>
      <c r="F181" s="60" t="s">
        <v>138</v>
      </c>
      <c r="G181" s="61" t="s">
        <v>39</v>
      </c>
      <c r="H181" s="62"/>
      <c r="I181" s="63">
        <v>194.71</v>
      </c>
      <c r="J181" s="69">
        <f>+H181*I181</f>
        <v>0</v>
      </c>
    </row>
    <row r="182" spans="1:10" ht="19.2" customHeight="1" x14ac:dyDescent="0.3">
      <c r="A182" s="68"/>
      <c r="B182" s="157" t="s">
        <v>3</v>
      </c>
      <c r="C182" s="157"/>
      <c r="D182" s="157"/>
      <c r="E182" s="157"/>
      <c r="F182" s="70"/>
      <c r="G182" s="71"/>
      <c r="H182" s="72"/>
      <c r="I182" s="73"/>
      <c r="J182" s="74">
        <f>SUM(J181:J181)</f>
        <v>0</v>
      </c>
    </row>
    <row r="183" spans="1:10" ht="19.2" customHeight="1" x14ac:dyDescent="0.3">
      <c r="A183" s="77"/>
      <c r="B183" s="107"/>
      <c r="C183" s="107"/>
      <c r="D183" s="107"/>
      <c r="E183" s="107"/>
      <c r="F183" s="108"/>
      <c r="G183" s="108"/>
      <c r="H183" s="109"/>
      <c r="I183" s="110"/>
      <c r="J183" s="111"/>
    </row>
    <row r="184" spans="1:10" ht="20.25" customHeight="1" x14ac:dyDescent="0.3">
      <c r="A184" s="80"/>
      <c r="B184" s="171" t="s">
        <v>139</v>
      </c>
      <c r="C184" s="171"/>
      <c r="D184" s="171"/>
      <c r="E184" s="171"/>
      <c r="F184" s="66" t="s">
        <v>0</v>
      </c>
      <c r="G184" s="66" t="s">
        <v>6</v>
      </c>
      <c r="H184" s="66" t="s">
        <v>5</v>
      </c>
      <c r="I184" s="81" t="s">
        <v>4</v>
      </c>
      <c r="J184" s="81" t="s">
        <v>156</v>
      </c>
    </row>
    <row r="185" spans="1:10" ht="19.2" customHeight="1" x14ac:dyDescent="0.3">
      <c r="A185" s="68"/>
      <c r="B185" s="158" t="s">
        <v>134</v>
      </c>
      <c r="C185" s="158"/>
      <c r="D185" s="158"/>
      <c r="E185" s="158"/>
      <c r="F185" s="60" t="s">
        <v>27</v>
      </c>
      <c r="G185" s="61" t="s">
        <v>71</v>
      </c>
      <c r="H185" s="62"/>
      <c r="I185" s="63">
        <v>346.93</v>
      </c>
      <c r="J185" s="69">
        <f>+H185*I185</f>
        <v>0</v>
      </c>
    </row>
    <row r="186" spans="1:10" ht="19.2" customHeight="1" x14ac:dyDescent="0.3">
      <c r="A186" s="68"/>
      <c r="B186" s="158" t="s">
        <v>135</v>
      </c>
      <c r="C186" s="158"/>
      <c r="D186" s="158"/>
      <c r="E186" s="158"/>
      <c r="F186" s="60" t="s">
        <v>28</v>
      </c>
      <c r="G186" s="61" t="s">
        <v>71</v>
      </c>
      <c r="H186" s="62"/>
      <c r="I186" s="63">
        <v>408.59</v>
      </c>
      <c r="J186" s="69">
        <f>+H186*I186</f>
        <v>0</v>
      </c>
    </row>
    <row r="187" spans="1:10" ht="19.2" customHeight="1" x14ac:dyDescent="0.3">
      <c r="A187" s="68"/>
      <c r="B187" s="158" t="s">
        <v>136</v>
      </c>
      <c r="C187" s="158"/>
      <c r="D187" s="158"/>
      <c r="E187" s="158"/>
      <c r="F187" s="60" t="s">
        <v>29</v>
      </c>
      <c r="G187" s="61" t="s">
        <v>71</v>
      </c>
      <c r="H187" s="62"/>
      <c r="I187" s="63">
        <v>1341.71</v>
      </c>
      <c r="J187" s="69">
        <f>+H187*I187</f>
        <v>0</v>
      </c>
    </row>
    <row r="188" spans="1:10" ht="19.2" customHeight="1" x14ac:dyDescent="0.3">
      <c r="A188" s="68"/>
      <c r="B188" s="157" t="s">
        <v>3</v>
      </c>
      <c r="C188" s="157"/>
      <c r="D188" s="157"/>
      <c r="E188" s="157"/>
      <c r="F188" s="70"/>
      <c r="G188" s="71"/>
      <c r="H188" s="72"/>
      <c r="I188" s="73"/>
      <c r="J188" s="74">
        <f>SUM(J185:J187)</f>
        <v>0</v>
      </c>
    </row>
    <row r="189" spans="1:10" ht="15.6" customHeight="1" x14ac:dyDescent="0.3">
      <c r="A189" s="77"/>
      <c r="B189" s="107"/>
      <c r="C189" s="107"/>
      <c r="D189" s="107"/>
      <c r="E189" s="107"/>
      <c r="F189" s="108"/>
      <c r="G189" s="108"/>
      <c r="H189" s="109"/>
      <c r="I189" s="110"/>
      <c r="J189" s="111"/>
    </row>
    <row r="190" spans="1:10" ht="20.25" customHeight="1" x14ac:dyDescent="0.3">
      <c r="A190" s="80"/>
      <c r="B190" s="172" t="s">
        <v>144</v>
      </c>
      <c r="C190" s="173"/>
      <c r="D190" s="173"/>
      <c r="E190" s="174"/>
      <c r="F190" s="66" t="s">
        <v>0</v>
      </c>
      <c r="G190" s="66" t="s">
        <v>6</v>
      </c>
      <c r="H190" s="66" t="s">
        <v>5</v>
      </c>
      <c r="I190" s="81" t="s">
        <v>4</v>
      </c>
      <c r="J190" s="81" t="s">
        <v>156</v>
      </c>
    </row>
    <row r="191" spans="1:10" ht="20.25" customHeight="1" x14ac:dyDescent="0.3">
      <c r="A191" s="80"/>
      <c r="B191" s="165" t="s">
        <v>61</v>
      </c>
      <c r="C191" s="166"/>
      <c r="D191" s="166"/>
      <c r="E191" s="167"/>
      <c r="F191" s="66"/>
      <c r="G191" s="66"/>
      <c r="H191" s="66"/>
      <c r="I191" s="67"/>
      <c r="J191" s="81"/>
    </row>
    <row r="192" spans="1:10" ht="19.2" customHeight="1" x14ac:dyDescent="0.3">
      <c r="A192" s="68"/>
      <c r="B192" s="159" t="s">
        <v>145</v>
      </c>
      <c r="C192" s="160"/>
      <c r="D192" s="160"/>
      <c r="E192" s="161"/>
      <c r="F192" s="60" t="s">
        <v>130</v>
      </c>
      <c r="G192" s="61" t="s">
        <v>39</v>
      </c>
      <c r="H192" s="62"/>
      <c r="I192" s="64">
        <v>73.849999999999994</v>
      </c>
      <c r="J192" s="69">
        <f>+H192*I192</f>
        <v>0</v>
      </c>
    </row>
    <row r="193" spans="1:67" ht="19.2" customHeight="1" x14ac:dyDescent="0.3">
      <c r="A193" s="68"/>
      <c r="B193" s="158" t="s">
        <v>146</v>
      </c>
      <c r="C193" s="158"/>
      <c r="D193" s="158"/>
      <c r="E193" s="158"/>
      <c r="F193" s="60" t="s">
        <v>131</v>
      </c>
      <c r="G193" s="61" t="s">
        <v>39</v>
      </c>
      <c r="H193" s="62"/>
      <c r="I193" s="63">
        <v>128.18</v>
      </c>
      <c r="J193" s="69">
        <f>+H193*I193</f>
        <v>0</v>
      </c>
    </row>
    <row r="194" spans="1:67" ht="19.2" customHeight="1" x14ac:dyDescent="0.3">
      <c r="A194" s="80"/>
      <c r="B194" s="175" t="s">
        <v>57</v>
      </c>
      <c r="C194" s="175"/>
      <c r="D194" s="175"/>
      <c r="E194" s="175"/>
      <c r="F194" s="66"/>
      <c r="G194" s="66"/>
      <c r="H194" s="66"/>
      <c r="I194" s="81"/>
      <c r="J194" s="81"/>
    </row>
    <row r="195" spans="1:67" ht="19.2" customHeight="1" x14ac:dyDescent="0.3">
      <c r="A195" s="68"/>
      <c r="B195" s="159" t="s">
        <v>145</v>
      </c>
      <c r="C195" s="160"/>
      <c r="D195" s="160"/>
      <c r="E195" s="161"/>
      <c r="F195" s="60" t="s">
        <v>130</v>
      </c>
      <c r="G195" s="61" t="s">
        <v>39</v>
      </c>
      <c r="H195" s="62"/>
      <c r="I195" s="63">
        <v>62.92</v>
      </c>
      <c r="J195" s="69">
        <f>+H195*I195</f>
        <v>0</v>
      </c>
    </row>
    <row r="196" spans="1:67" ht="19.2" customHeight="1" x14ac:dyDescent="0.3">
      <c r="A196" s="68"/>
      <c r="B196" s="158" t="s">
        <v>146</v>
      </c>
      <c r="C196" s="158"/>
      <c r="D196" s="158"/>
      <c r="E196" s="158"/>
      <c r="F196" s="60" t="s">
        <v>131</v>
      </c>
      <c r="G196" s="61" t="s">
        <v>39</v>
      </c>
      <c r="H196" s="62"/>
      <c r="I196" s="63">
        <v>109.18</v>
      </c>
      <c r="J196" s="69">
        <f>+H196*I196</f>
        <v>0</v>
      </c>
    </row>
    <row r="197" spans="1:67" ht="19.2" customHeight="1" x14ac:dyDescent="0.3">
      <c r="A197" s="68"/>
      <c r="B197" s="157" t="s">
        <v>3</v>
      </c>
      <c r="C197" s="157"/>
      <c r="D197" s="157"/>
      <c r="E197" s="157"/>
      <c r="F197" s="70"/>
      <c r="G197" s="71"/>
      <c r="H197" s="72"/>
      <c r="I197" s="73"/>
      <c r="J197" s="74">
        <f>SUM(J192:J196)</f>
        <v>0</v>
      </c>
    </row>
    <row r="198" spans="1:67" x14ac:dyDescent="0.3">
      <c r="A198" s="77"/>
      <c r="B198" s="77"/>
      <c r="C198" s="77"/>
      <c r="D198" s="77"/>
      <c r="E198" s="77"/>
      <c r="F198" s="77"/>
      <c r="G198" s="77"/>
      <c r="H198" s="77"/>
      <c r="I198" s="77"/>
      <c r="J198" s="77"/>
    </row>
    <row r="199" spans="1:67" ht="20.25" customHeight="1" x14ac:dyDescent="0.3">
      <c r="A199" s="80"/>
      <c r="B199" s="171" t="s">
        <v>38</v>
      </c>
      <c r="C199" s="171"/>
      <c r="D199" s="171"/>
      <c r="E199" s="171"/>
      <c r="F199" s="66" t="s">
        <v>0</v>
      </c>
      <c r="G199" s="66" t="s">
        <v>6</v>
      </c>
      <c r="H199" s="66" t="s">
        <v>5</v>
      </c>
      <c r="I199" s="81" t="s">
        <v>4</v>
      </c>
      <c r="J199" s="81" t="s">
        <v>156</v>
      </c>
    </row>
    <row r="200" spans="1:67" ht="19.2" customHeight="1" x14ac:dyDescent="0.3">
      <c r="A200" s="68"/>
      <c r="B200" s="158" t="s">
        <v>38</v>
      </c>
      <c r="C200" s="158"/>
      <c r="D200" s="158"/>
      <c r="E200" s="158"/>
      <c r="F200" s="60" t="s">
        <v>132</v>
      </c>
      <c r="G200" s="61" t="s">
        <v>133</v>
      </c>
      <c r="H200" s="62"/>
      <c r="I200" s="63">
        <v>11.79</v>
      </c>
      <c r="J200" s="69">
        <f>+H200*I200</f>
        <v>0</v>
      </c>
    </row>
    <row r="201" spans="1:67" ht="19.2" customHeight="1" x14ac:dyDescent="0.3">
      <c r="A201" s="68"/>
      <c r="B201" s="157" t="s">
        <v>3</v>
      </c>
      <c r="C201" s="157"/>
      <c r="D201" s="157"/>
      <c r="E201" s="157"/>
      <c r="F201" s="70"/>
      <c r="G201" s="71"/>
      <c r="H201" s="72"/>
      <c r="I201" s="73"/>
      <c r="J201" s="74">
        <f>SUM(J200)</f>
        <v>0</v>
      </c>
    </row>
    <row r="202" spans="1:67" ht="16.5" customHeight="1" x14ac:dyDescent="0.3">
      <c r="A202" s="112"/>
      <c r="B202" s="169"/>
      <c r="C202" s="170"/>
      <c r="D202" s="170"/>
      <c r="E202" s="170"/>
      <c r="F202" s="170"/>
      <c r="G202" s="170"/>
      <c r="H202" s="170"/>
      <c r="I202" s="170"/>
      <c r="J202" s="170"/>
    </row>
    <row r="203" spans="1:67" s="14" customFormat="1" ht="21" customHeight="1" x14ac:dyDescent="0.3">
      <c r="A203" s="80"/>
      <c r="B203" s="168" t="s">
        <v>46</v>
      </c>
      <c r="C203" s="168"/>
      <c r="D203" s="168"/>
      <c r="E203" s="168"/>
      <c r="F203" s="65" t="s">
        <v>0</v>
      </c>
      <c r="G203" s="65" t="s">
        <v>6</v>
      </c>
      <c r="H203" s="66" t="s">
        <v>5</v>
      </c>
      <c r="I203" s="81" t="s">
        <v>4</v>
      </c>
      <c r="J203" s="83" t="s">
        <v>156</v>
      </c>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row>
    <row r="204" spans="1:67" ht="22.5" customHeight="1" x14ac:dyDescent="0.3">
      <c r="A204" s="68"/>
      <c r="B204" s="193" t="s">
        <v>47</v>
      </c>
      <c r="C204" s="193"/>
      <c r="D204" s="193"/>
      <c r="E204" s="193"/>
      <c r="F204" s="106"/>
      <c r="G204" s="106"/>
      <c r="H204" s="62"/>
      <c r="I204" s="113"/>
      <c r="J204" s="69">
        <f>+H204*I204</f>
        <v>0</v>
      </c>
    </row>
    <row r="205" spans="1:67" ht="22.5" customHeight="1" x14ac:dyDescent="0.3">
      <c r="A205" s="68"/>
      <c r="B205" s="193" t="s">
        <v>47</v>
      </c>
      <c r="C205" s="193"/>
      <c r="D205" s="193"/>
      <c r="E205" s="193"/>
      <c r="F205" s="106"/>
      <c r="G205" s="106"/>
      <c r="H205" s="62"/>
      <c r="I205" s="113"/>
      <c r="J205" s="69">
        <f t="shared" ref="J205:J213" si="14">+H205*I205</f>
        <v>0</v>
      </c>
    </row>
    <row r="206" spans="1:67" ht="22.5" customHeight="1" x14ac:dyDescent="0.3">
      <c r="A206" s="68"/>
      <c r="B206" s="193" t="s">
        <v>47</v>
      </c>
      <c r="C206" s="193"/>
      <c r="D206" s="193"/>
      <c r="E206" s="193"/>
      <c r="F206" s="106"/>
      <c r="G206" s="106"/>
      <c r="H206" s="62"/>
      <c r="I206" s="113"/>
      <c r="J206" s="69">
        <f t="shared" si="14"/>
        <v>0</v>
      </c>
    </row>
    <row r="207" spans="1:67" ht="22.5" customHeight="1" x14ac:dyDescent="0.3">
      <c r="A207" s="68"/>
      <c r="B207" s="193" t="s">
        <v>47</v>
      </c>
      <c r="C207" s="193"/>
      <c r="D207" s="193"/>
      <c r="E207" s="193"/>
      <c r="F207" s="106"/>
      <c r="G207" s="106"/>
      <c r="H207" s="62"/>
      <c r="I207" s="113"/>
      <c r="J207" s="69">
        <f t="shared" si="14"/>
        <v>0</v>
      </c>
    </row>
    <row r="208" spans="1:67" ht="22.5" customHeight="1" x14ac:dyDescent="0.3">
      <c r="A208" s="68"/>
      <c r="B208" s="193" t="s">
        <v>47</v>
      </c>
      <c r="C208" s="193"/>
      <c r="D208" s="193"/>
      <c r="E208" s="193"/>
      <c r="F208" s="106"/>
      <c r="G208" s="106"/>
      <c r="H208" s="62"/>
      <c r="I208" s="113"/>
      <c r="J208" s="69">
        <f t="shared" si="14"/>
        <v>0</v>
      </c>
    </row>
    <row r="209" spans="1:10" ht="22.5" customHeight="1" x14ac:dyDescent="0.3">
      <c r="A209" s="68"/>
      <c r="B209" s="193" t="s">
        <v>47</v>
      </c>
      <c r="C209" s="193"/>
      <c r="D209" s="193"/>
      <c r="E209" s="193"/>
      <c r="F209" s="106"/>
      <c r="G209" s="106"/>
      <c r="H209" s="62"/>
      <c r="I209" s="113"/>
      <c r="J209" s="69">
        <f t="shared" si="14"/>
        <v>0</v>
      </c>
    </row>
    <row r="210" spans="1:10" ht="22.5" customHeight="1" x14ac:dyDescent="0.3">
      <c r="A210" s="68"/>
      <c r="B210" s="193" t="s">
        <v>47</v>
      </c>
      <c r="C210" s="193"/>
      <c r="D210" s="193"/>
      <c r="E210" s="193"/>
      <c r="F210" s="106"/>
      <c r="G210" s="106"/>
      <c r="H210" s="62"/>
      <c r="I210" s="113"/>
      <c r="J210" s="69">
        <f t="shared" si="14"/>
        <v>0</v>
      </c>
    </row>
    <row r="211" spans="1:10" ht="22.5" customHeight="1" x14ac:dyDescent="0.3">
      <c r="A211" s="68"/>
      <c r="B211" s="193" t="s">
        <v>47</v>
      </c>
      <c r="C211" s="193"/>
      <c r="D211" s="193"/>
      <c r="E211" s="193"/>
      <c r="F211" s="106"/>
      <c r="G211" s="106"/>
      <c r="H211" s="62"/>
      <c r="I211" s="113"/>
      <c r="J211" s="69">
        <f t="shared" si="14"/>
        <v>0</v>
      </c>
    </row>
    <row r="212" spans="1:10" ht="22.5" customHeight="1" x14ac:dyDescent="0.3">
      <c r="A212" s="68"/>
      <c r="B212" s="193" t="s">
        <v>47</v>
      </c>
      <c r="C212" s="193"/>
      <c r="D212" s="193"/>
      <c r="E212" s="193"/>
      <c r="F212" s="106"/>
      <c r="G212" s="106"/>
      <c r="H212" s="62"/>
      <c r="I212" s="113"/>
      <c r="J212" s="69">
        <f t="shared" si="14"/>
        <v>0</v>
      </c>
    </row>
    <row r="213" spans="1:10" ht="22.5" customHeight="1" x14ac:dyDescent="0.3">
      <c r="A213" s="68"/>
      <c r="B213" s="193" t="s">
        <v>47</v>
      </c>
      <c r="C213" s="193"/>
      <c r="D213" s="193"/>
      <c r="E213" s="193"/>
      <c r="F213" s="106"/>
      <c r="G213" s="106"/>
      <c r="H213" s="62"/>
      <c r="I213" s="113"/>
      <c r="J213" s="69">
        <f t="shared" si="14"/>
        <v>0</v>
      </c>
    </row>
    <row r="214" spans="1:10" ht="15.6" x14ac:dyDescent="0.3">
      <c r="A214" s="68"/>
      <c r="B214" s="194" t="s">
        <v>3</v>
      </c>
      <c r="C214" s="194"/>
      <c r="D214" s="194"/>
      <c r="E214" s="194"/>
      <c r="F214" s="70"/>
      <c r="G214" s="71"/>
      <c r="H214" s="114"/>
      <c r="I214" s="73"/>
      <c r="J214" s="74">
        <f>SUM(J204:J213)</f>
        <v>0</v>
      </c>
    </row>
    <row r="215" spans="1:10" x14ac:dyDescent="0.3">
      <c r="A215" s="77"/>
      <c r="B215" s="77"/>
      <c r="C215" s="77"/>
      <c r="D215" s="77"/>
      <c r="E215" s="77"/>
      <c r="F215" s="77"/>
      <c r="G215" s="77"/>
      <c r="H215" s="77"/>
      <c r="I215" s="77"/>
      <c r="J215" s="77"/>
    </row>
    <row r="216" spans="1:10" x14ac:dyDescent="0.3">
      <c r="A216" s="77"/>
      <c r="B216" s="77"/>
      <c r="C216" s="77"/>
      <c r="D216" s="77"/>
      <c r="E216" s="77"/>
      <c r="F216" s="77"/>
      <c r="G216" s="77"/>
      <c r="H216" s="77"/>
      <c r="I216" s="77"/>
      <c r="J216" s="77"/>
    </row>
    <row r="217" spans="1:10" s="2" customFormat="1" ht="23.25" customHeight="1" x14ac:dyDescent="0.3">
      <c r="A217" s="115"/>
      <c r="B217" s="192" t="s">
        <v>203</v>
      </c>
      <c r="C217" s="192"/>
      <c r="D217" s="192"/>
      <c r="E217" s="192"/>
      <c r="F217" s="192"/>
      <c r="G217" s="192"/>
      <c r="H217" s="192"/>
      <c r="I217" s="192"/>
      <c r="J217" s="116">
        <f>+J22+J35+J39+J46+J50+J55+J65+J84+J89+J96+J119+J178+J182+J188+J197+J201+J214</f>
        <v>0</v>
      </c>
    </row>
    <row r="218" spans="1:10" x14ac:dyDescent="0.3">
      <c r="A218" s="77"/>
      <c r="B218" s="77"/>
      <c r="C218" s="77"/>
      <c r="D218" s="77"/>
      <c r="E218" s="77"/>
      <c r="F218" s="77"/>
      <c r="G218" s="77"/>
      <c r="H218" s="77"/>
      <c r="I218" s="77"/>
      <c r="J218" s="77"/>
    </row>
    <row r="219" spans="1:10" s="3" customFormat="1" ht="19.5" customHeight="1" thickBot="1" x14ac:dyDescent="0.35">
      <c r="A219" s="191" t="s">
        <v>22</v>
      </c>
      <c r="B219" s="191"/>
      <c r="C219" s="191"/>
      <c r="D219" s="191"/>
      <c r="E219" s="191"/>
      <c r="F219" s="191"/>
      <c r="G219" s="191"/>
      <c r="H219" s="191"/>
      <c r="I219" s="117"/>
      <c r="J219" s="117"/>
    </row>
    <row r="220" spans="1:10" x14ac:dyDescent="0.3">
      <c r="A220" s="195"/>
      <c r="B220" s="196"/>
      <c r="C220" s="197"/>
      <c r="D220" s="197"/>
      <c r="E220" s="197"/>
      <c r="F220" s="197"/>
      <c r="G220" s="197"/>
      <c r="H220" s="197"/>
      <c r="I220" s="197"/>
      <c r="J220" s="198"/>
    </row>
    <row r="221" spans="1:10" x14ac:dyDescent="0.3">
      <c r="A221" s="195"/>
      <c r="B221" s="199"/>
      <c r="C221" s="200"/>
      <c r="D221" s="200"/>
      <c r="E221" s="200"/>
      <c r="F221" s="200"/>
      <c r="G221" s="200"/>
      <c r="H221" s="200"/>
      <c r="I221" s="200"/>
      <c r="J221" s="201"/>
    </row>
    <row r="222" spans="1:10" x14ac:dyDescent="0.3">
      <c r="A222" s="195"/>
      <c r="B222" s="199"/>
      <c r="C222" s="200"/>
      <c r="D222" s="200"/>
      <c r="E222" s="200"/>
      <c r="F222" s="200"/>
      <c r="G222" s="200"/>
      <c r="H222" s="200"/>
      <c r="I222" s="200"/>
      <c r="J222" s="201"/>
    </row>
    <row r="223" spans="1:10" x14ac:dyDescent="0.3">
      <c r="A223" s="195"/>
      <c r="B223" s="199"/>
      <c r="C223" s="200"/>
      <c r="D223" s="200"/>
      <c r="E223" s="200"/>
      <c r="F223" s="200"/>
      <c r="G223" s="200"/>
      <c r="H223" s="200"/>
      <c r="I223" s="200"/>
      <c r="J223" s="201"/>
    </row>
    <row r="224" spans="1:10" x14ac:dyDescent="0.3">
      <c r="A224" s="195"/>
      <c r="B224" s="199"/>
      <c r="C224" s="200"/>
      <c r="D224" s="200"/>
      <c r="E224" s="200"/>
      <c r="F224" s="200"/>
      <c r="G224" s="200"/>
      <c r="H224" s="200"/>
      <c r="I224" s="200"/>
      <c r="J224" s="201"/>
    </row>
    <row r="225" spans="1:10" x14ac:dyDescent="0.3">
      <c r="A225" s="195"/>
      <c r="B225" s="199"/>
      <c r="C225" s="200"/>
      <c r="D225" s="200"/>
      <c r="E225" s="200"/>
      <c r="F225" s="200"/>
      <c r="G225" s="200"/>
      <c r="H225" s="200"/>
      <c r="I225" s="200"/>
      <c r="J225" s="201"/>
    </row>
    <row r="226" spans="1:10" x14ac:dyDescent="0.3">
      <c r="A226" s="195"/>
      <c r="B226" s="199"/>
      <c r="C226" s="200"/>
      <c r="D226" s="200"/>
      <c r="E226" s="200"/>
      <c r="F226" s="200"/>
      <c r="G226" s="200"/>
      <c r="H226" s="200"/>
      <c r="I226" s="200"/>
      <c r="J226" s="201"/>
    </row>
    <row r="227" spans="1:10" ht="15" thickBot="1" x14ac:dyDescent="0.35">
      <c r="A227" s="195"/>
      <c r="B227" s="202"/>
      <c r="C227" s="203"/>
      <c r="D227" s="203"/>
      <c r="E227" s="203"/>
      <c r="F227" s="203"/>
      <c r="G227" s="203"/>
      <c r="H227" s="203"/>
      <c r="I227" s="203"/>
      <c r="J227" s="204"/>
    </row>
    <row r="228" spans="1:10" x14ac:dyDescent="0.3">
      <c r="A228" s="77"/>
      <c r="B228" s="77"/>
      <c r="C228" s="77"/>
      <c r="D228" s="77"/>
      <c r="E228" s="77"/>
      <c r="F228" s="77"/>
      <c r="G228" s="77"/>
      <c r="H228" s="77"/>
      <c r="I228" s="77"/>
      <c r="J228" s="77"/>
    </row>
    <row r="229" spans="1:10" s="3" customFormat="1" ht="19.5" customHeight="1" thickBot="1" x14ac:dyDescent="0.35">
      <c r="A229" s="191" t="s">
        <v>2</v>
      </c>
      <c r="B229" s="191"/>
      <c r="C229" s="191"/>
      <c r="D229" s="191"/>
      <c r="E229" s="191"/>
      <c r="F229" s="191"/>
      <c r="G229" s="191"/>
      <c r="H229" s="191"/>
      <c r="I229" s="117"/>
      <c r="J229" s="117"/>
    </row>
    <row r="230" spans="1:10" ht="27" customHeight="1" x14ac:dyDescent="0.3">
      <c r="A230" s="195"/>
      <c r="B230" s="196"/>
      <c r="C230" s="197"/>
      <c r="D230" s="197"/>
      <c r="E230" s="197"/>
      <c r="F230" s="197"/>
      <c r="G230" s="197"/>
      <c r="H230" s="197"/>
      <c r="I230" s="197"/>
      <c r="J230" s="198"/>
    </row>
    <row r="231" spans="1:10" x14ac:dyDescent="0.3">
      <c r="A231" s="195"/>
      <c r="B231" s="199"/>
      <c r="C231" s="200"/>
      <c r="D231" s="200"/>
      <c r="E231" s="200"/>
      <c r="F231" s="200"/>
      <c r="G231" s="200"/>
      <c r="H231" s="200"/>
      <c r="I231" s="200"/>
      <c r="J231" s="201"/>
    </row>
    <row r="232" spans="1:10" x14ac:dyDescent="0.3">
      <c r="A232" s="195"/>
      <c r="B232" s="199"/>
      <c r="C232" s="200"/>
      <c r="D232" s="200"/>
      <c r="E232" s="200"/>
      <c r="F232" s="200"/>
      <c r="G232" s="200"/>
      <c r="H232" s="200"/>
      <c r="I232" s="200"/>
      <c r="J232" s="201"/>
    </row>
    <row r="233" spans="1:10" x14ac:dyDescent="0.3">
      <c r="A233" s="195"/>
      <c r="B233" s="199"/>
      <c r="C233" s="200"/>
      <c r="D233" s="200"/>
      <c r="E233" s="200"/>
      <c r="F233" s="200"/>
      <c r="G233" s="200"/>
      <c r="H233" s="200"/>
      <c r="I233" s="200"/>
      <c r="J233" s="201"/>
    </row>
    <row r="234" spans="1:10" x14ac:dyDescent="0.3">
      <c r="A234" s="195"/>
      <c r="B234" s="199"/>
      <c r="C234" s="200"/>
      <c r="D234" s="200"/>
      <c r="E234" s="200"/>
      <c r="F234" s="200"/>
      <c r="G234" s="200"/>
      <c r="H234" s="200"/>
      <c r="I234" s="200"/>
      <c r="J234" s="201"/>
    </row>
    <row r="235" spans="1:10" x14ac:dyDescent="0.3">
      <c r="A235" s="195"/>
      <c r="B235" s="199"/>
      <c r="C235" s="200"/>
      <c r="D235" s="200"/>
      <c r="E235" s="200"/>
      <c r="F235" s="200"/>
      <c r="G235" s="200"/>
      <c r="H235" s="200"/>
      <c r="I235" s="200"/>
      <c r="J235" s="201"/>
    </row>
    <row r="236" spans="1:10" x14ac:dyDescent="0.3">
      <c r="A236" s="195"/>
      <c r="B236" s="199"/>
      <c r="C236" s="200"/>
      <c r="D236" s="200"/>
      <c r="E236" s="200"/>
      <c r="F236" s="200"/>
      <c r="G236" s="200"/>
      <c r="H236" s="200"/>
      <c r="I236" s="200"/>
      <c r="J236" s="201"/>
    </row>
    <row r="237" spans="1:10" ht="15" thickBot="1" x14ac:dyDescent="0.35">
      <c r="A237" s="195"/>
      <c r="B237" s="202"/>
      <c r="C237" s="203"/>
      <c r="D237" s="203"/>
      <c r="E237" s="203"/>
      <c r="F237" s="203"/>
      <c r="G237" s="203"/>
      <c r="H237" s="203"/>
      <c r="I237" s="203"/>
      <c r="J237" s="204"/>
    </row>
    <row r="238" spans="1:10" ht="4.2" customHeight="1" x14ac:dyDescent="0.3"/>
    <row r="239" spans="1:10" ht="15.6" x14ac:dyDescent="0.3">
      <c r="A239" s="205" t="s">
        <v>23</v>
      </c>
      <c r="B239" s="206"/>
      <c r="C239" s="206"/>
      <c r="D239" s="206"/>
      <c r="E239" s="206"/>
      <c r="F239" s="206"/>
      <c r="G239" s="207"/>
      <c r="I239" s="208" t="s">
        <v>48</v>
      </c>
      <c r="J239" s="209"/>
    </row>
    <row r="240" spans="1:10" x14ac:dyDescent="0.3">
      <c r="A240" s="176" t="s">
        <v>1</v>
      </c>
      <c r="B240" s="177"/>
      <c r="C240" s="177"/>
      <c r="D240" s="177"/>
      <c r="E240" s="177"/>
      <c r="F240" s="177"/>
      <c r="G240" s="178"/>
      <c r="I240" s="185" t="s">
        <v>49</v>
      </c>
      <c r="J240" s="186"/>
    </row>
    <row r="241" spans="1:10" x14ac:dyDescent="0.3">
      <c r="A241" s="179"/>
      <c r="B241" s="180"/>
      <c r="C241" s="180"/>
      <c r="D241" s="180"/>
      <c r="E241" s="180"/>
      <c r="F241" s="180"/>
      <c r="G241" s="181"/>
      <c r="I241" s="187"/>
      <c r="J241" s="188"/>
    </row>
    <row r="242" spans="1:10" x14ac:dyDescent="0.3">
      <c r="A242" s="179"/>
      <c r="B242" s="180"/>
      <c r="C242" s="180"/>
      <c r="D242" s="180"/>
      <c r="E242" s="180"/>
      <c r="F242" s="180"/>
      <c r="G242" s="181"/>
      <c r="I242" s="187"/>
      <c r="J242" s="188"/>
    </row>
    <row r="243" spans="1:10" x14ac:dyDescent="0.3">
      <c r="A243" s="179"/>
      <c r="B243" s="180"/>
      <c r="C243" s="180"/>
      <c r="D243" s="180"/>
      <c r="E243" s="180"/>
      <c r="F243" s="180"/>
      <c r="G243" s="181"/>
      <c r="I243" s="187"/>
      <c r="J243" s="188"/>
    </row>
    <row r="244" spans="1:10" x14ac:dyDescent="0.3">
      <c r="A244" s="179"/>
      <c r="B244" s="180"/>
      <c r="C244" s="180"/>
      <c r="D244" s="180"/>
      <c r="E244" s="180"/>
      <c r="F244" s="180"/>
      <c r="G244" s="181"/>
      <c r="I244" s="187"/>
      <c r="J244" s="188"/>
    </row>
    <row r="245" spans="1:10" x14ac:dyDescent="0.3">
      <c r="A245" s="179"/>
      <c r="B245" s="180"/>
      <c r="C245" s="180"/>
      <c r="D245" s="180"/>
      <c r="E245" s="180"/>
      <c r="F245" s="180"/>
      <c r="G245" s="181"/>
      <c r="I245" s="187"/>
      <c r="J245" s="188"/>
    </row>
    <row r="246" spans="1:10" x14ac:dyDescent="0.3">
      <c r="A246" s="179"/>
      <c r="B246" s="180"/>
      <c r="C246" s="180"/>
      <c r="D246" s="180"/>
      <c r="E246" s="180"/>
      <c r="F246" s="180"/>
      <c r="G246" s="181"/>
      <c r="I246" s="187"/>
      <c r="J246" s="188"/>
    </row>
    <row r="247" spans="1:10" x14ac:dyDescent="0.3">
      <c r="A247" s="182"/>
      <c r="B247" s="183"/>
      <c r="C247" s="183"/>
      <c r="D247" s="183"/>
      <c r="E247" s="183"/>
      <c r="F247" s="183"/>
      <c r="G247" s="184"/>
      <c r="I247" s="189"/>
      <c r="J247" s="190"/>
    </row>
  </sheetData>
  <sheetProtection algorithmName="SHA-512" hashValue="C2LFUhSmxNR85q4rPd9wb9tyUAqdaG3tgtjcyIQLuEQTzPRh/nvXaKPbCStyfJBaQ5udyw6j7fr3Nlw93I87yA==" saltValue="sSR5Jw0mTGqWYEAeXKLgIg==" spinCount="100000" sheet="1" objects="1" scenarios="1"/>
  <mergeCells count="205">
    <mergeCell ref="A230:A237"/>
    <mergeCell ref="B230:J237"/>
    <mergeCell ref="A239:G239"/>
    <mergeCell ref="I239:J239"/>
    <mergeCell ref="A240:G247"/>
    <mergeCell ref="I240:J247"/>
    <mergeCell ref="B214:E214"/>
    <mergeCell ref="B217:I217"/>
    <mergeCell ref="A219:H219"/>
    <mergeCell ref="A220:A227"/>
    <mergeCell ref="B220:J227"/>
    <mergeCell ref="A229:H229"/>
    <mergeCell ref="B208:E208"/>
    <mergeCell ref="B209:E209"/>
    <mergeCell ref="B210:E210"/>
    <mergeCell ref="B211:E211"/>
    <mergeCell ref="B212:E212"/>
    <mergeCell ref="B213:E213"/>
    <mergeCell ref="B202:J202"/>
    <mergeCell ref="B203:E203"/>
    <mergeCell ref="B204:E204"/>
    <mergeCell ref="B205:E205"/>
    <mergeCell ref="B206:E206"/>
    <mergeCell ref="B207:E207"/>
    <mergeCell ref="B195:E195"/>
    <mergeCell ref="B196:E196"/>
    <mergeCell ref="B197:E197"/>
    <mergeCell ref="B199:E199"/>
    <mergeCell ref="B200:E200"/>
    <mergeCell ref="B201:E201"/>
    <mergeCell ref="B188:E188"/>
    <mergeCell ref="B190:E190"/>
    <mergeCell ref="B191:E191"/>
    <mergeCell ref="B192:E192"/>
    <mergeCell ref="B193:E193"/>
    <mergeCell ref="B194:E194"/>
    <mergeCell ref="B181:E181"/>
    <mergeCell ref="B182:E182"/>
    <mergeCell ref="B184:E184"/>
    <mergeCell ref="B185:E185"/>
    <mergeCell ref="B186:E186"/>
    <mergeCell ref="B187:E187"/>
    <mergeCell ref="B174:E174"/>
    <mergeCell ref="B175:E175"/>
    <mergeCell ref="B176:E176"/>
    <mergeCell ref="B177:E177"/>
    <mergeCell ref="B178:E178"/>
    <mergeCell ref="B180:E180"/>
    <mergeCell ref="B168:E168"/>
    <mergeCell ref="B169:E169"/>
    <mergeCell ref="B170:E170"/>
    <mergeCell ref="B171:E171"/>
    <mergeCell ref="B172:E172"/>
    <mergeCell ref="B173:E173"/>
    <mergeCell ref="B162:E162"/>
    <mergeCell ref="B163:E163"/>
    <mergeCell ref="B164:E164"/>
    <mergeCell ref="B165:E165"/>
    <mergeCell ref="B166:E166"/>
    <mergeCell ref="B167:E167"/>
    <mergeCell ref="B156:E156"/>
    <mergeCell ref="B157:E157"/>
    <mergeCell ref="B158:E158"/>
    <mergeCell ref="B159:E159"/>
    <mergeCell ref="B160:E160"/>
    <mergeCell ref="B161:E161"/>
    <mergeCell ref="B150:E150"/>
    <mergeCell ref="B151:E151"/>
    <mergeCell ref="B152:E152"/>
    <mergeCell ref="B153:E153"/>
    <mergeCell ref="B154:E154"/>
    <mergeCell ref="B155:E155"/>
    <mergeCell ref="B144:E144"/>
    <mergeCell ref="B145:E145"/>
    <mergeCell ref="B146:E146"/>
    <mergeCell ref="B147:E147"/>
    <mergeCell ref="B148:E148"/>
    <mergeCell ref="B149:E149"/>
    <mergeCell ref="B138:E138"/>
    <mergeCell ref="B139:E139"/>
    <mergeCell ref="B140:E140"/>
    <mergeCell ref="B141:E141"/>
    <mergeCell ref="B142:E142"/>
    <mergeCell ref="B143:E143"/>
    <mergeCell ref="B132:E132"/>
    <mergeCell ref="B133:E133"/>
    <mergeCell ref="B134:E134"/>
    <mergeCell ref="B135:E135"/>
    <mergeCell ref="B136:E136"/>
    <mergeCell ref="B137:E137"/>
    <mergeCell ref="B126:E126"/>
    <mergeCell ref="B127:E127"/>
    <mergeCell ref="B128:E128"/>
    <mergeCell ref="B129:E129"/>
    <mergeCell ref="B130:E130"/>
    <mergeCell ref="B131:E131"/>
    <mergeCell ref="B119:E119"/>
    <mergeCell ref="B121:E121"/>
    <mergeCell ref="B122:E122"/>
    <mergeCell ref="B123:E123"/>
    <mergeCell ref="B124:E124"/>
    <mergeCell ref="B125:E125"/>
    <mergeCell ref="B113:E113"/>
    <mergeCell ref="B114:E114"/>
    <mergeCell ref="B115:E115"/>
    <mergeCell ref="B116:E116"/>
    <mergeCell ref="B117:E117"/>
    <mergeCell ref="B118:E118"/>
    <mergeCell ref="B107:E107"/>
    <mergeCell ref="B108:E108"/>
    <mergeCell ref="B109:E109"/>
    <mergeCell ref="B110:E110"/>
    <mergeCell ref="B111:E111"/>
    <mergeCell ref="B112:E112"/>
    <mergeCell ref="B101:E101"/>
    <mergeCell ref="B102:E102"/>
    <mergeCell ref="B103:E103"/>
    <mergeCell ref="B104:E104"/>
    <mergeCell ref="B105:E105"/>
    <mergeCell ref="B106:E106"/>
    <mergeCell ref="B94:E94"/>
    <mergeCell ref="B95:E95"/>
    <mergeCell ref="B96:E96"/>
    <mergeCell ref="B98:E98"/>
    <mergeCell ref="B99:E99"/>
    <mergeCell ref="B100:E100"/>
    <mergeCell ref="B87:E87"/>
    <mergeCell ref="B88:E88"/>
    <mergeCell ref="B89:E89"/>
    <mergeCell ref="B91:E91"/>
    <mergeCell ref="B92:E92"/>
    <mergeCell ref="B93:E93"/>
    <mergeCell ref="B79:E79"/>
    <mergeCell ref="B80:E80"/>
    <mergeCell ref="B81:E81"/>
    <mergeCell ref="B82:E82"/>
    <mergeCell ref="B84:E84"/>
    <mergeCell ref="B86:E86"/>
    <mergeCell ref="B72:E72"/>
    <mergeCell ref="B73:E73"/>
    <mergeCell ref="B74:E74"/>
    <mergeCell ref="B76:E76"/>
    <mergeCell ref="B77:E77"/>
    <mergeCell ref="B78:E78"/>
    <mergeCell ref="B65:E65"/>
    <mergeCell ref="B67:E67"/>
    <mergeCell ref="B68:E68"/>
    <mergeCell ref="B69:E69"/>
    <mergeCell ref="B70:E70"/>
    <mergeCell ref="B71:E71"/>
    <mergeCell ref="B59:E59"/>
    <mergeCell ref="B60:E60"/>
    <mergeCell ref="B61:E61"/>
    <mergeCell ref="B62:E62"/>
    <mergeCell ref="B63:E63"/>
    <mergeCell ref="B64:E64"/>
    <mergeCell ref="B52:E52"/>
    <mergeCell ref="B53:E53"/>
    <mergeCell ref="B54:E54"/>
    <mergeCell ref="B55:E55"/>
    <mergeCell ref="B57:E57"/>
    <mergeCell ref="B58:E58"/>
    <mergeCell ref="B44:E44"/>
    <mergeCell ref="B45:E45"/>
    <mergeCell ref="B46:E46"/>
    <mergeCell ref="B48:E48"/>
    <mergeCell ref="B49:E49"/>
    <mergeCell ref="B50:E50"/>
    <mergeCell ref="B37:E37"/>
    <mergeCell ref="B38:E38"/>
    <mergeCell ref="B39:E39"/>
    <mergeCell ref="B41:E41"/>
    <mergeCell ref="B42:E42"/>
    <mergeCell ref="B43:E43"/>
    <mergeCell ref="B30:E30"/>
    <mergeCell ref="B31:E31"/>
    <mergeCell ref="B32:E32"/>
    <mergeCell ref="B33:E33"/>
    <mergeCell ref="B34:E34"/>
    <mergeCell ref="B35:E35"/>
    <mergeCell ref="B24:E24"/>
    <mergeCell ref="B25:E25"/>
    <mergeCell ref="B26:E26"/>
    <mergeCell ref="B27:E27"/>
    <mergeCell ref="B28:E28"/>
    <mergeCell ref="B29:E29"/>
    <mergeCell ref="A14:B14"/>
    <mergeCell ref="C14:J14"/>
    <mergeCell ref="A17:J17"/>
    <mergeCell ref="B20:E20"/>
    <mergeCell ref="B21:E21"/>
    <mergeCell ref="B22:E22"/>
    <mergeCell ref="A11:B11"/>
    <mergeCell ref="C11:J11"/>
    <mergeCell ref="A12:B12"/>
    <mergeCell ref="C12:J12"/>
    <mergeCell ref="A13:B13"/>
    <mergeCell ref="C13:J13"/>
    <mergeCell ref="I1:J1"/>
    <mergeCell ref="A4:J6"/>
    <mergeCell ref="A8:J8"/>
    <mergeCell ref="A9:B9"/>
    <mergeCell ref="C9:J9"/>
    <mergeCell ref="A10:B10"/>
    <mergeCell ref="C10:J10"/>
  </mergeCells>
  <pageMargins left="0.25" right="0.25" top="0.75" bottom="0.75" header="0.3" footer="0.3"/>
  <pageSetup paperSize="9" scale="16" orientation="portrait" r:id="rId1"/>
  <headerFooter scaleWithDoc="0" alignWithMargins="0"/>
  <extLst>
    <ext xmlns:x14="http://schemas.microsoft.com/office/spreadsheetml/2009/9/main" uri="{CCE6A557-97BC-4b89-ADB6-D9C93CAAB3DF}">
      <x14:dataValidations xmlns:xm="http://schemas.microsoft.com/office/excel/2006/main" count="5">
        <x14:dataValidation type="list" allowBlank="1" showInputMessage="1" showErrorMessage="1" xr:uid="{5C46495B-DCC4-47D2-9BFF-1BA2B0C0AE0B}">
          <x14:formula1>
            <xm:f>Eenheden!$A$1:$A$9</xm:f>
          </x14:formula1>
          <xm:sqref>G200</xm:sqref>
        </x14:dataValidation>
        <x14:dataValidation type="list" allowBlank="1" showInputMessage="1" showErrorMessage="1" xr:uid="{A9577BE9-9319-4BE1-AD9C-0AB4766A5319}">
          <x14:formula1>
            <xm:f>Eenheden!$A$1:$A$8</xm:f>
          </x14:formula1>
          <xm:sqref>G185:G187 G189 G204:G213</xm:sqref>
        </x14:dataValidation>
        <x14:dataValidation type="list" allowBlank="1" showInputMessage="1" showErrorMessage="1" xr:uid="{C48349F2-630C-4872-BFF4-AFA4480394D8}">
          <x14:formula1>
            <xm:f>Eenheden!$A$1:$A$7</xm:f>
          </x14:formula1>
          <xm:sqref>G92:G95 G195:G196 G107:G108 G117:G118 G140:G141 G192:G193 G181 G185:G187 G148:G149 G130:G131 G158:G159 G168:G169 G176:G177</xm:sqref>
        </x14:dataValidation>
        <x14:dataValidation type="list" allowBlank="1" showInputMessage="1" showErrorMessage="1" xr:uid="{08D6E14B-496C-4A6D-9099-9730CB9072B9}">
          <x14:formula1>
            <xm:f>Eenheden!$A$1:$A$6</xm:f>
          </x14:formula1>
          <xm:sqref>G26:G34 G38 G43:G45 G49 G53:G54 G76</xm:sqref>
        </x14:dataValidation>
        <x14:dataValidation type="list" allowBlank="1" showInputMessage="1" showErrorMessage="1" xr:uid="{42BC4941-356A-4AE7-A3AE-6681C6747A34}">
          <x14:formula1>
            <xm:f>Eenheden!$A$1:$A$5</xm:f>
          </x14:formula1>
          <xm:sqref>G21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42889-ECB3-4929-96B3-2A9DF2397E17}">
  <sheetPr>
    <pageSetUpPr fitToPage="1"/>
  </sheetPr>
  <dimension ref="A1:BO247"/>
  <sheetViews>
    <sheetView showGridLines="0" topLeftCell="A132" zoomScale="85" zoomScaleNormal="85" zoomScaleSheetLayoutView="85" workbookViewId="0">
      <selection activeCell="H138" sqref="H138"/>
    </sheetView>
  </sheetViews>
  <sheetFormatPr defaultColWidth="9.109375" defaultRowHeight="14.4" x14ac:dyDescent="0.3"/>
  <cols>
    <col min="2" max="2" width="25" customWidth="1"/>
    <col min="5" max="5" width="11.109375" customWidth="1"/>
    <col min="6" max="6" width="12.33203125" customWidth="1"/>
    <col min="7" max="7" width="22.109375" customWidth="1"/>
    <col min="8" max="8" width="17.88671875" customWidth="1"/>
    <col min="9" max="9" width="24.5546875" customWidth="1"/>
    <col min="10" max="10" width="35.33203125" customWidth="1"/>
  </cols>
  <sheetData>
    <row r="1" spans="1:10" ht="21" x14ac:dyDescent="0.4">
      <c r="A1" s="19" t="s">
        <v>44</v>
      </c>
      <c r="B1" s="19"/>
      <c r="C1" s="19"/>
      <c r="D1" s="19"/>
      <c r="E1" s="19"/>
      <c r="F1" s="19"/>
      <c r="G1" s="19"/>
      <c r="H1" s="19"/>
      <c r="I1" s="212" t="s">
        <v>152</v>
      </c>
      <c r="J1" s="212"/>
    </row>
    <row r="4" spans="1:10" ht="15" customHeight="1" x14ac:dyDescent="0.3">
      <c r="A4" s="213" t="s">
        <v>45</v>
      </c>
      <c r="B4" s="213"/>
      <c r="C4" s="213"/>
      <c r="D4" s="213"/>
      <c r="E4" s="213"/>
      <c r="F4" s="213"/>
      <c r="G4" s="213"/>
      <c r="H4" s="213"/>
      <c r="I4" s="213"/>
      <c r="J4" s="213"/>
    </row>
    <row r="5" spans="1:10" x14ac:dyDescent="0.3">
      <c r="A5" s="213"/>
      <c r="B5" s="213"/>
      <c r="C5" s="213"/>
      <c r="D5" s="213"/>
      <c r="E5" s="213"/>
      <c r="F5" s="213"/>
      <c r="G5" s="213"/>
      <c r="H5" s="213"/>
      <c r="I5" s="213"/>
      <c r="J5" s="213"/>
    </row>
    <row r="6" spans="1:10" x14ac:dyDescent="0.3">
      <c r="A6" s="213"/>
      <c r="B6" s="213"/>
      <c r="C6" s="213"/>
      <c r="D6" s="213"/>
      <c r="E6" s="213"/>
      <c r="F6" s="213"/>
      <c r="G6" s="213"/>
      <c r="H6" s="213"/>
      <c r="I6" s="213"/>
      <c r="J6" s="213"/>
    </row>
    <row r="8" spans="1:10" ht="19.5" customHeight="1" x14ac:dyDescent="0.3">
      <c r="A8" s="220" t="s">
        <v>23</v>
      </c>
      <c r="B8" s="221"/>
      <c r="C8" s="221"/>
      <c r="D8" s="221"/>
      <c r="E8" s="221"/>
      <c r="F8" s="221"/>
      <c r="G8" s="221"/>
      <c r="H8" s="221"/>
      <c r="I8" s="221"/>
      <c r="J8" s="221"/>
    </row>
    <row r="9" spans="1:10" ht="19.5" customHeight="1" x14ac:dyDescent="0.3">
      <c r="A9" s="214" t="s">
        <v>12</v>
      </c>
      <c r="B9" s="215"/>
      <c r="C9" s="216" t="str">
        <f>IF(Totaalblad!D6=0," ",Totaalblad!D6)</f>
        <v xml:space="preserve"> </v>
      </c>
      <c r="D9" s="217"/>
      <c r="E9" s="217"/>
      <c r="F9" s="217"/>
      <c r="G9" s="217"/>
      <c r="H9" s="217"/>
      <c r="I9" s="217"/>
      <c r="J9" s="217"/>
    </row>
    <row r="10" spans="1:10" ht="19.5" customHeight="1" x14ac:dyDescent="0.3">
      <c r="A10" s="214" t="s">
        <v>10</v>
      </c>
      <c r="B10" s="215"/>
      <c r="C10" s="216" t="str">
        <f>IF(Totaalblad!D7=0," ",Totaalblad!D7)</f>
        <v xml:space="preserve"> </v>
      </c>
      <c r="D10" s="217"/>
      <c r="E10" s="217"/>
      <c r="F10" s="217"/>
      <c r="G10" s="217"/>
      <c r="H10" s="217"/>
      <c r="I10" s="217"/>
      <c r="J10" s="217"/>
    </row>
    <row r="11" spans="1:10" ht="19.5" customHeight="1" x14ac:dyDescent="0.3">
      <c r="A11" s="214" t="s">
        <v>9</v>
      </c>
      <c r="B11" s="215"/>
      <c r="C11" s="216" t="str">
        <f>IF(Totaalblad!D8=0," ",Totaalblad!D8)</f>
        <v xml:space="preserve"> </v>
      </c>
      <c r="D11" s="217"/>
      <c r="E11" s="217"/>
      <c r="F11" s="217"/>
      <c r="G11" s="217"/>
      <c r="H11" s="217"/>
      <c r="I11" s="217"/>
      <c r="J11" s="217"/>
    </row>
    <row r="12" spans="1:10" ht="19.5" customHeight="1" x14ac:dyDescent="0.3">
      <c r="A12" s="218" t="s">
        <v>24</v>
      </c>
      <c r="B12" s="219"/>
      <c r="C12" s="216" t="str">
        <f>IF(Totaalblad!D9=0," ",Totaalblad!D9)</f>
        <v xml:space="preserve"> </v>
      </c>
      <c r="D12" s="217"/>
      <c r="E12" s="217"/>
      <c r="F12" s="217"/>
      <c r="G12" s="217"/>
      <c r="H12" s="217"/>
      <c r="I12" s="217"/>
      <c r="J12" s="217"/>
    </row>
    <row r="13" spans="1:10" ht="19.5" customHeight="1" x14ac:dyDescent="0.3">
      <c r="A13" s="214" t="s">
        <v>8</v>
      </c>
      <c r="B13" s="215"/>
      <c r="C13" s="216" t="str">
        <f>IF(Totaalblad!D10=0," ",Totaalblad!D10)</f>
        <v xml:space="preserve"> </v>
      </c>
      <c r="D13" s="217"/>
      <c r="E13" s="217"/>
      <c r="F13" s="217"/>
      <c r="G13" s="217"/>
      <c r="H13" s="217"/>
      <c r="I13" s="217"/>
      <c r="J13" s="217"/>
    </row>
    <row r="14" spans="1:10" ht="19.5" customHeight="1" x14ac:dyDescent="0.3">
      <c r="A14" s="214" t="s">
        <v>7</v>
      </c>
      <c r="B14" s="215"/>
      <c r="C14" s="216" t="str">
        <f>IF(Totaalblad!D11=0," ",Totaalblad!D11)</f>
        <v xml:space="preserve"> </v>
      </c>
      <c r="D14" s="217"/>
      <c r="E14" s="217"/>
      <c r="F14" s="217"/>
      <c r="G14" s="217"/>
      <c r="H14" s="217"/>
      <c r="I14" s="217"/>
      <c r="J14" s="217"/>
    </row>
    <row r="15" spans="1:10" x14ac:dyDescent="0.3">
      <c r="C15" s="11"/>
      <c r="D15" s="11"/>
      <c r="E15" s="11"/>
      <c r="F15" s="11"/>
      <c r="G15" s="11"/>
      <c r="H15" s="11"/>
      <c r="I15" s="11"/>
      <c r="J15" s="11"/>
    </row>
    <row r="16" spans="1:10" s="2" customFormat="1" ht="24" customHeight="1" x14ac:dyDescent="0.3">
      <c r="A16" s="25"/>
      <c r="B16" s="25"/>
      <c r="C16" s="25"/>
      <c r="D16" s="25"/>
      <c r="E16" s="25"/>
      <c r="F16" s="25"/>
      <c r="G16" s="25"/>
      <c r="H16" s="25"/>
      <c r="I16" s="25"/>
      <c r="J16" s="26"/>
    </row>
    <row r="17" spans="1:67" s="13" customFormat="1" ht="33" customHeight="1" x14ac:dyDescent="0.3">
      <c r="A17" s="222" t="s">
        <v>155</v>
      </c>
      <c r="B17" s="222"/>
      <c r="C17" s="222"/>
      <c r="D17" s="222"/>
      <c r="E17" s="222"/>
      <c r="F17" s="222"/>
      <c r="G17" s="222"/>
      <c r="H17" s="222"/>
      <c r="I17" s="222"/>
      <c r="J17" s="22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row>
    <row r="18" spans="1:67" s="13" customFormat="1" ht="14.25" customHeight="1" x14ac:dyDescent="0.3">
      <c r="A18" s="2"/>
      <c r="B18" s="20"/>
      <c r="C18" s="20"/>
      <c r="D18" s="20"/>
      <c r="E18" s="20"/>
      <c r="F18" s="20"/>
      <c r="G18" s="20"/>
      <c r="H18" s="20"/>
      <c r="I18" s="20"/>
      <c r="J18" s="21"/>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row>
    <row r="19" spans="1:67" s="14" customFormat="1" ht="25.5" customHeight="1" x14ac:dyDescent="0.3">
      <c r="A19" s="22"/>
      <c r="B19" s="22"/>
      <c r="C19" s="22"/>
      <c r="D19" s="22"/>
      <c r="E19" s="22"/>
      <c r="F19" s="22"/>
      <c r="G19" s="22"/>
      <c r="H19" s="22"/>
      <c r="I19" s="22"/>
      <c r="J19" s="23"/>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row>
    <row r="20" spans="1:67" s="14" customFormat="1" ht="20.25" customHeight="1" x14ac:dyDescent="0.3">
      <c r="A20" s="15"/>
      <c r="B20" s="223" t="s">
        <v>51</v>
      </c>
      <c r="C20" s="223"/>
      <c r="D20" s="223"/>
      <c r="E20" s="223"/>
      <c r="F20" s="16" t="s">
        <v>0</v>
      </c>
      <c r="G20" s="16" t="s">
        <v>6</v>
      </c>
      <c r="H20" s="17" t="s">
        <v>5</v>
      </c>
      <c r="I20" s="24" t="s">
        <v>4</v>
      </c>
      <c r="J20" s="18" t="s">
        <v>156</v>
      </c>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row>
    <row r="21" spans="1:67" ht="20.25" customHeight="1" x14ac:dyDescent="0.3">
      <c r="A21" s="68"/>
      <c r="B21" s="158" t="s">
        <v>52</v>
      </c>
      <c r="C21" s="158"/>
      <c r="D21" s="158"/>
      <c r="E21" s="158"/>
      <c r="F21" s="60" t="s">
        <v>53</v>
      </c>
      <c r="G21" s="61" t="s">
        <v>37</v>
      </c>
      <c r="H21" s="62"/>
      <c r="I21" s="64">
        <v>209.79</v>
      </c>
      <c r="J21" s="69">
        <f>+H21*I21</f>
        <v>0</v>
      </c>
    </row>
    <row r="22" spans="1:67" ht="20.25" customHeight="1" x14ac:dyDescent="0.3">
      <c r="A22" s="68"/>
      <c r="B22" s="157" t="s">
        <v>3</v>
      </c>
      <c r="C22" s="157"/>
      <c r="D22" s="157"/>
      <c r="E22" s="157"/>
      <c r="F22" s="70"/>
      <c r="G22" s="71"/>
      <c r="H22" s="72"/>
      <c r="I22" s="73"/>
      <c r="J22" s="74">
        <f>SUM(J21:J21)</f>
        <v>0</v>
      </c>
    </row>
    <row r="23" spans="1:67" x14ac:dyDescent="0.3">
      <c r="A23" s="75"/>
      <c r="B23" s="76"/>
      <c r="C23" s="77"/>
      <c r="D23" s="77"/>
      <c r="E23" s="77"/>
      <c r="F23" s="77"/>
      <c r="G23" s="78"/>
      <c r="H23" s="77"/>
      <c r="I23" s="79"/>
      <c r="J23" s="77"/>
    </row>
    <row r="24" spans="1:67" s="14" customFormat="1" ht="20.25" customHeight="1" x14ac:dyDescent="0.3">
      <c r="A24" s="80"/>
      <c r="B24" s="171" t="s">
        <v>30</v>
      </c>
      <c r="C24" s="171"/>
      <c r="D24" s="171"/>
      <c r="E24" s="171"/>
      <c r="F24" s="66" t="s">
        <v>0</v>
      </c>
      <c r="G24" s="66" t="s">
        <v>6</v>
      </c>
      <c r="H24" s="66" t="s">
        <v>5</v>
      </c>
      <c r="I24" s="81" t="s">
        <v>4</v>
      </c>
      <c r="J24" s="81" t="s">
        <v>156</v>
      </c>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row>
    <row r="25" spans="1:67" s="14" customFormat="1" ht="20.25" customHeight="1" x14ac:dyDescent="0.3">
      <c r="A25" s="80"/>
      <c r="B25" s="210" t="s">
        <v>61</v>
      </c>
      <c r="C25" s="210"/>
      <c r="D25" s="210"/>
      <c r="E25" s="210"/>
      <c r="F25" s="82"/>
      <c r="G25" s="82"/>
      <c r="H25" s="82"/>
      <c r="I25" s="67"/>
      <c r="J25" s="67"/>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row>
    <row r="26" spans="1:67" s="14" customFormat="1" ht="20.25" customHeight="1" x14ac:dyDescent="0.3">
      <c r="A26" s="68"/>
      <c r="B26" s="158" t="s">
        <v>54</v>
      </c>
      <c r="C26" s="158"/>
      <c r="D26" s="158"/>
      <c r="E26" s="158"/>
      <c r="F26" s="60" t="s">
        <v>31</v>
      </c>
      <c r="G26" s="61" t="s">
        <v>37</v>
      </c>
      <c r="H26" s="62"/>
      <c r="I26" s="63">
        <v>232.53</v>
      </c>
      <c r="J26" s="69">
        <f>+H26*I26</f>
        <v>0</v>
      </c>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row>
    <row r="27" spans="1:67" s="14" customFormat="1" ht="20.25" customHeight="1" x14ac:dyDescent="0.3">
      <c r="A27" s="68"/>
      <c r="B27" s="158" t="s">
        <v>54</v>
      </c>
      <c r="C27" s="158"/>
      <c r="D27" s="158"/>
      <c r="E27" s="158"/>
      <c r="F27" s="60" t="s">
        <v>32</v>
      </c>
      <c r="G27" s="61" t="s">
        <v>55</v>
      </c>
      <c r="H27" s="62"/>
      <c r="I27" s="64">
        <v>55.65</v>
      </c>
      <c r="J27" s="69">
        <f>+H27*I27</f>
        <v>0</v>
      </c>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row>
    <row r="28" spans="1:67" s="14" customFormat="1" ht="20.25" customHeight="1" x14ac:dyDescent="0.3">
      <c r="A28" s="68"/>
      <c r="B28" s="158" t="s">
        <v>56</v>
      </c>
      <c r="C28" s="158"/>
      <c r="D28" s="158"/>
      <c r="E28" s="158"/>
      <c r="F28" s="60" t="s">
        <v>33</v>
      </c>
      <c r="G28" s="61" t="s">
        <v>37</v>
      </c>
      <c r="H28" s="62"/>
      <c r="I28" s="64">
        <v>330.79</v>
      </c>
      <c r="J28" s="69">
        <f>+H28*I28</f>
        <v>0</v>
      </c>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row>
    <row r="29" spans="1:67" s="14" customFormat="1" ht="20.25" customHeight="1" x14ac:dyDescent="0.3">
      <c r="A29" s="68"/>
      <c r="B29" s="158" t="s">
        <v>56</v>
      </c>
      <c r="C29" s="158"/>
      <c r="D29" s="158"/>
      <c r="E29" s="158"/>
      <c r="F29" s="60" t="s">
        <v>34</v>
      </c>
      <c r="G29" s="61" t="s">
        <v>55</v>
      </c>
      <c r="H29" s="62"/>
      <c r="I29" s="64">
        <v>83.84</v>
      </c>
      <c r="J29" s="69">
        <f>+H29*I29</f>
        <v>0</v>
      </c>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row>
    <row r="30" spans="1:67" s="14" customFormat="1" ht="20.25" customHeight="1" x14ac:dyDescent="0.3">
      <c r="A30" s="80"/>
      <c r="B30" s="175" t="s">
        <v>57</v>
      </c>
      <c r="C30" s="175"/>
      <c r="D30" s="175"/>
      <c r="E30" s="175"/>
      <c r="F30" s="65"/>
      <c r="G30" s="65"/>
      <c r="H30" s="66"/>
      <c r="I30" s="67"/>
      <c r="J30" s="83"/>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row>
    <row r="31" spans="1:67" s="14" customFormat="1" ht="20.25" customHeight="1" x14ac:dyDescent="0.3">
      <c r="A31" s="68"/>
      <c r="B31" s="158" t="s">
        <v>54</v>
      </c>
      <c r="C31" s="158"/>
      <c r="D31" s="158"/>
      <c r="E31" s="158"/>
      <c r="F31" s="60" t="s">
        <v>31</v>
      </c>
      <c r="G31" s="61" t="s">
        <v>37</v>
      </c>
      <c r="H31" s="62"/>
      <c r="I31" s="63">
        <v>208.26</v>
      </c>
      <c r="J31" s="69">
        <f>+H31*I31</f>
        <v>0</v>
      </c>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row>
    <row r="32" spans="1:67" s="14" customFormat="1" ht="20.25" customHeight="1" x14ac:dyDescent="0.3">
      <c r="A32" s="68"/>
      <c r="B32" s="158" t="s">
        <v>54</v>
      </c>
      <c r="C32" s="158"/>
      <c r="D32" s="158"/>
      <c r="E32" s="158"/>
      <c r="F32" s="60" t="s">
        <v>32</v>
      </c>
      <c r="G32" s="61" t="s">
        <v>55</v>
      </c>
      <c r="H32" s="62"/>
      <c r="I32" s="64">
        <v>48.7</v>
      </c>
      <c r="J32" s="69">
        <f>+H32*I32</f>
        <v>0</v>
      </c>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row>
    <row r="33" spans="1:67" s="14" customFormat="1" ht="20.25" customHeight="1" x14ac:dyDescent="0.3">
      <c r="A33" s="68"/>
      <c r="B33" s="158" t="s">
        <v>56</v>
      </c>
      <c r="C33" s="158"/>
      <c r="D33" s="158"/>
      <c r="E33" s="158"/>
      <c r="F33" s="60" t="s">
        <v>33</v>
      </c>
      <c r="G33" s="61" t="s">
        <v>37</v>
      </c>
      <c r="H33" s="62"/>
      <c r="I33" s="64">
        <v>291.97000000000003</v>
      </c>
      <c r="J33" s="69">
        <f>+H33*I33</f>
        <v>0</v>
      </c>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row>
    <row r="34" spans="1:67" ht="20.25" customHeight="1" x14ac:dyDescent="0.3">
      <c r="A34" s="68"/>
      <c r="B34" s="158" t="s">
        <v>56</v>
      </c>
      <c r="C34" s="158"/>
      <c r="D34" s="158"/>
      <c r="E34" s="158"/>
      <c r="F34" s="60" t="s">
        <v>34</v>
      </c>
      <c r="G34" s="61" t="s">
        <v>55</v>
      </c>
      <c r="H34" s="62"/>
      <c r="I34" s="64">
        <v>72.7</v>
      </c>
      <c r="J34" s="69">
        <f>+H34*I34</f>
        <v>0</v>
      </c>
    </row>
    <row r="35" spans="1:67" ht="20.25" customHeight="1" x14ac:dyDescent="0.3">
      <c r="A35" s="68"/>
      <c r="B35" s="157" t="s">
        <v>3</v>
      </c>
      <c r="C35" s="157"/>
      <c r="D35" s="157"/>
      <c r="E35" s="157"/>
      <c r="F35" s="70"/>
      <c r="G35" s="71"/>
      <c r="H35" s="84"/>
      <c r="I35" s="73"/>
      <c r="J35" s="74">
        <f>SUM(J26:J34)</f>
        <v>0</v>
      </c>
    </row>
    <row r="36" spans="1:67" x14ac:dyDescent="0.3">
      <c r="A36" s="77"/>
      <c r="B36" s="77"/>
      <c r="C36" s="77"/>
      <c r="D36" s="77"/>
      <c r="E36" s="77"/>
      <c r="F36" s="77"/>
      <c r="G36" s="77"/>
      <c r="H36" s="77"/>
      <c r="I36" s="77"/>
      <c r="J36" s="77"/>
    </row>
    <row r="37" spans="1:67" s="14" customFormat="1" ht="20.25" customHeight="1" x14ac:dyDescent="0.3">
      <c r="A37" s="80"/>
      <c r="B37" s="171" t="s">
        <v>35</v>
      </c>
      <c r="C37" s="171"/>
      <c r="D37" s="171"/>
      <c r="E37" s="171"/>
      <c r="F37" s="66" t="s">
        <v>0</v>
      </c>
      <c r="G37" s="66" t="s">
        <v>6</v>
      </c>
      <c r="H37" s="66" t="s">
        <v>5</v>
      </c>
      <c r="I37" s="81" t="s">
        <v>4</v>
      </c>
      <c r="J37" s="81" t="s">
        <v>156</v>
      </c>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row>
    <row r="38" spans="1:67" s="14" customFormat="1" ht="20.25" customHeight="1" x14ac:dyDescent="0.3">
      <c r="A38" s="68"/>
      <c r="B38" s="158" t="s">
        <v>35</v>
      </c>
      <c r="C38" s="158"/>
      <c r="D38" s="158"/>
      <c r="E38" s="158"/>
      <c r="F38" s="60" t="s">
        <v>36</v>
      </c>
      <c r="G38" s="61" t="s">
        <v>37</v>
      </c>
      <c r="H38" s="62"/>
      <c r="I38" s="63">
        <v>54.31</v>
      </c>
      <c r="J38" s="69">
        <f>+H38*I38</f>
        <v>0</v>
      </c>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row>
    <row r="39" spans="1:67" ht="20.25" customHeight="1" x14ac:dyDescent="0.3">
      <c r="A39" s="68"/>
      <c r="B39" s="157" t="s">
        <v>3</v>
      </c>
      <c r="C39" s="157"/>
      <c r="D39" s="157"/>
      <c r="E39" s="157"/>
      <c r="F39" s="70"/>
      <c r="G39" s="71"/>
      <c r="H39" s="72"/>
      <c r="I39" s="73"/>
      <c r="J39" s="74">
        <f>SUM(J38:J38)</f>
        <v>0</v>
      </c>
    </row>
    <row r="40" spans="1:67" x14ac:dyDescent="0.3">
      <c r="A40" s="77"/>
      <c r="B40" s="77"/>
      <c r="C40" s="77"/>
      <c r="D40" s="77"/>
      <c r="E40" s="77"/>
      <c r="F40" s="77"/>
      <c r="G40" s="77"/>
      <c r="H40" s="77"/>
      <c r="I40" s="77"/>
      <c r="J40" s="77"/>
    </row>
    <row r="41" spans="1:67" s="14" customFormat="1" ht="20.25" customHeight="1" x14ac:dyDescent="0.3">
      <c r="A41" s="80"/>
      <c r="B41" s="171" t="s">
        <v>58</v>
      </c>
      <c r="C41" s="171"/>
      <c r="D41" s="171"/>
      <c r="E41" s="171"/>
      <c r="F41" s="66" t="s">
        <v>0</v>
      </c>
      <c r="G41" s="66" t="s">
        <v>6</v>
      </c>
      <c r="H41" s="66" t="s">
        <v>5</v>
      </c>
      <c r="I41" s="81" t="s">
        <v>4</v>
      </c>
      <c r="J41" s="81" t="s">
        <v>156</v>
      </c>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row>
    <row r="42" spans="1:67" s="14" customFormat="1" ht="20.25" customHeight="1" x14ac:dyDescent="0.3">
      <c r="A42" s="80"/>
      <c r="B42" s="210" t="s">
        <v>61</v>
      </c>
      <c r="C42" s="210"/>
      <c r="D42" s="210"/>
      <c r="E42" s="210"/>
      <c r="F42" s="82"/>
      <c r="G42" s="82"/>
      <c r="H42" s="82"/>
      <c r="I42" s="67"/>
      <c r="J42" s="67"/>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row>
    <row r="43" spans="1:67" s="14" customFormat="1" ht="20.25" customHeight="1" x14ac:dyDescent="0.3">
      <c r="A43" s="68"/>
      <c r="B43" s="158" t="s">
        <v>58</v>
      </c>
      <c r="C43" s="158"/>
      <c r="D43" s="158"/>
      <c r="E43" s="158"/>
      <c r="F43" s="60" t="s">
        <v>59</v>
      </c>
      <c r="G43" s="61" t="s">
        <v>37</v>
      </c>
      <c r="H43" s="62"/>
      <c r="I43" s="63">
        <v>115.42</v>
      </c>
      <c r="J43" s="69">
        <f>+H43*I43</f>
        <v>0</v>
      </c>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row>
    <row r="44" spans="1:67" s="14" customFormat="1" ht="20.25" customHeight="1" x14ac:dyDescent="0.3">
      <c r="A44" s="80"/>
      <c r="B44" s="175" t="s">
        <v>57</v>
      </c>
      <c r="C44" s="175"/>
      <c r="D44" s="175"/>
      <c r="E44" s="175"/>
      <c r="F44" s="65"/>
      <c r="G44" s="65"/>
      <c r="H44" s="66"/>
      <c r="I44" s="67"/>
      <c r="J44" s="83"/>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row>
    <row r="45" spans="1:67" s="14" customFormat="1" ht="20.25" customHeight="1" x14ac:dyDescent="0.3">
      <c r="A45" s="68"/>
      <c r="B45" s="158" t="s">
        <v>58</v>
      </c>
      <c r="C45" s="158"/>
      <c r="D45" s="158"/>
      <c r="E45" s="158"/>
      <c r="F45" s="60" t="s">
        <v>59</v>
      </c>
      <c r="G45" s="61" t="s">
        <v>37</v>
      </c>
      <c r="H45" s="62"/>
      <c r="I45" s="63">
        <v>105.15</v>
      </c>
      <c r="J45" s="69">
        <f>+H45*I45</f>
        <v>0</v>
      </c>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row>
    <row r="46" spans="1:67" ht="20.25" customHeight="1" x14ac:dyDescent="0.3">
      <c r="A46" s="68"/>
      <c r="B46" s="157" t="s">
        <v>3</v>
      </c>
      <c r="C46" s="157"/>
      <c r="D46" s="157"/>
      <c r="E46" s="157"/>
      <c r="F46" s="70"/>
      <c r="G46" s="71"/>
      <c r="H46" s="84"/>
      <c r="I46" s="73"/>
      <c r="J46" s="74">
        <f>SUM(J43:J45)</f>
        <v>0</v>
      </c>
    </row>
    <row r="47" spans="1:67" x14ac:dyDescent="0.3">
      <c r="A47" s="77"/>
      <c r="B47" s="77"/>
      <c r="C47" s="77"/>
      <c r="D47" s="77"/>
      <c r="E47" s="77"/>
      <c r="F47" s="77"/>
      <c r="G47" s="77"/>
      <c r="H47" s="77"/>
      <c r="I47" s="77"/>
      <c r="J47" s="77"/>
    </row>
    <row r="48" spans="1:67" s="14" customFormat="1" ht="20.25" customHeight="1" x14ac:dyDescent="0.3">
      <c r="A48" s="80"/>
      <c r="B48" s="171" t="s">
        <v>60</v>
      </c>
      <c r="C48" s="171"/>
      <c r="D48" s="171"/>
      <c r="E48" s="171"/>
      <c r="F48" s="66" t="s">
        <v>0</v>
      </c>
      <c r="G48" s="66" t="s">
        <v>6</v>
      </c>
      <c r="H48" s="66" t="s">
        <v>5</v>
      </c>
      <c r="I48" s="81" t="s">
        <v>4</v>
      </c>
      <c r="J48" s="81" t="s">
        <v>156</v>
      </c>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row>
    <row r="49" spans="1:67" s="14" customFormat="1" ht="20.25" customHeight="1" x14ac:dyDescent="0.3">
      <c r="A49" s="68"/>
      <c r="B49" s="158" t="s">
        <v>60</v>
      </c>
      <c r="C49" s="158"/>
      <c r="D49" s="158"/>
      <c r="E49" s="158"/>
      <c r="F49" s="60" t="s">
        <v>62</v>
      </c>
      <c r="G49" s="61" t="s">
        <v>37</v>
      </c>
      <c r="H49" s="62"/>
      <c r="I49" s="63">
        <v>152.18</v>
      </c>
      <c r="J49" s="69">
        <f>+H49*I49</f>
        <v>0</v>
      </c>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row>
    <row r="50" spans="1:67" ht="20.25" customHeight="1" x14ac:dyDescent="0.3">
      <c r="A50" s="68"/>
      <c r="B50" s="157" t="s">
        <v>3</v>
      </c>
      <c r="C50" s="157"/>
      <c r="D50" s="157"/>
      <c r="E50" s="157"/>
      <c r="F50" s="70"/>
      <c r="G50" s="71"/>
      <c r="H50" s="84"/>
      <c r="I50" s="73"/>
      <c r="J50" s="74">
        <f>SUM(J49:J49)</f>
        <v>0</v>
      </c>
    </row>
    <row r="51" spans="1:67" x14ac:dyDescent="0.3">
      <c r="A51" s="77"/>
      <c r="B51" s="77"/>
      <c r="C51" s="77"/>
      <c r="D51" s="77"/>
      <c r="E51" s="77"/>
      <c r="F51" s="77"/>
      <c r="G51" s="77"/>
      <c r="H51" s="77"/>
      <c r="I51" s="77"/>
      <c r="J51" s="77"/>
    </row>
    <row r="52" spans="1:67" s="14" customFormat="1" ht="32.25" customHeight="1" x14ac:dyDescent="0.3">
      <c r="A52" s="80"/>
      <c r="B52" s="211" t="s">
        <v>63</v>
      </c>
      <c r="C52" s="211"/>
      <c r="D52" s="211"/>
      <c r="E52" s="211"/>
      <c r="F52" s="66" t="s">
        <v>0</v>
      </c>
      <c r="G52" s="66" t="s">
        <v>6</v>
      </c>
      <c r="H52" s="66" t="s">
        <v>5</v>
      </c>
      <c r="I52" s="81" t="s">
        <v>4</v>
      </c>
      <c r="J52" s="81" t="s">
        <v>156</v>
      </c>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row>
    <row r="53" spans="1:67" s="14" customFormat="1" ht="20.25" customHeight="1" x14ac:dyDescent="0.3">
      <c r="A53" s="68"/>
      <c r="B53" s="158" t="s">
        <v>64</v>
      </c>
      <c r="C53" s="158"/>
      <c r="D53" s="158"/>
      <c r="E53" s="158"/>
      <c r="F53" s="60" t="s">
        <v>65</v>
      </c>
      <c r="G53" s="61" t="s">
        <v>55</v>
      </c>
      <c r="H53" s="62"/>
      <c r="I53" s="64">
        <v>96.63</v>
      </c>
      <c r="J53" s="69">
        <f>+H53*I53</f>
        <v>0</v>
      </c>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row>
    <row r="54" spans="1:67" s="14" customFormat="1" ht="20.25" customHeight="1" x14ac:dyDescent="0.3">
      <c r="A54" s="68"/>
      <c r="B54" s="158" t="s">
        <v>66</v>
      </c>
      <c r="C54" s="158"/>
      <c r="D54" s="158"/>
      <c r="E54" s="158"/>
      <c r="F54" s="60" t="s">
        <v>67</v>
      </c>
      <c r="G54" s="61" t="s">
        <v>55</v>
      </c>
      <c r="H54" s="62"/>
      <c r="I54" s="64">
        <v>96.63</v>
      </c>
      <c r="J54" s="69">
        <f>+H54*I54</f>
        <v>0</v>
      </c>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row>
    <row r="55" spans="1:67" ht="20.25" customHeight="1" x14ac:dyDescent="0.3">
      <c r="A55" s="68"/>
      <c r="B55" s="157" t="s">
        <v>3</v>
      </c>
      <c r="C55" s="157"/>
      <c r="D55" s="157"/>
      <c r="E55" s="157"/>
      <c r="F55" s="70"/>
      <c r="G55" s="71"/>
      <c r="H55" s="84"/>
      <c r="I55" s="73"/>
      <c r="J55" s="74">
        <f>SUM(J53:J54)</f>
        <v>0</v>
      </c>
    </row>
    <row r="56" spans="1:67" x14ac:dyDescent="0.3">
      <c r="A56" s="77"/>
      <c r="B56" s="77"/>
      <c r="C56" s="77"/>
      <c r="D56" s="77"/>
      <c r="E56" s="77"/>
      <c r="F56" s="77"/>
      <c r="G56" s="77"/>
      <c r="H56" s="77"/>
      <c r="I56" s="77"/>
      <c r="J56" s="77"/>
    </row>
    <row r="57" spans="1:67" s="14" customFormat="1" ht="32.25" customHeight="1" x14ac:dyDescent="0.3">
      <c r="A57" s="80"/>
      <c r="B57" s="171" t="s">
        <v>68</v>
      </c>
      <c r="C57" s="171"/>
      <c r="D57" s="171"/>
      <c r="E57" s="171"/>
      <c r="F57" s="66" t="s">
        <v>0</v>
      </c>
      <c r="G57" s="66" t="s">
        <v>140</v>
      </c>
      <c r="H57" s="66" t="s">
        <v>141</v>
      </c>
      <c r="I57" s="85" t="s">
        <v>142</v>
      </c>
      <c r="J57" s="81" t="s">
        <v>157</v>
      </c>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row>
    <row r="58" spans="1:67" s="14" customFormat="1" ht="20.25" customHeight="1" x14ac:dyDescent="0.3">
      <c r="A58" s="68"/>
      <c r="B58" s="158" t="s">
        <v>167</v>
      </c>
      <c r="C58" s="158"/>
      <c r="D58" s="158"/>
      <c r="E58" s="158"/>
      <c r="F58" s="60" t="s">
        <v>70</v>
      </c>
      <c r="G58" s="63">
        <v>4221.6000000000004</v>
      </c>
      <c r="H58" s="63">
        <v>422.16</v>
      </c>
      <c r="I58" s="86"/>
      <c r="J58" s="69">
        <f>+H58*I58</f>
        <v>0</v>
      </c>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row>
    <row r="59" spans="1:67" s="14" customFormat="1" ht="20.25" customHeight="1" x14ac:dyDescent="0.3">
      <c r="A59" s="68"/>
      <c r="B59" s="158" t="s">
        <v>168</v>
      </c>
      <c r="C59" s="158"/>
      <c r="D59" s="158"/>
      <c r="E59" s="158"/>
      <c r="F59" s="60" t="s">
        <v>70</v>
      </c>
      <c r="G59" s="63">
        <v>4421.7</v>
      </c>
      <c r="H59" s="63">
        <v>442.17</v>
      </c>
      <c r="I59" s="86"/>
      <c r="J59" s="69">
        <f t="shared" ref="J59:J64" si="0">+H59*I59</f>
        <v>0</v>
      </c>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row>
    <row r="60" spans="1:67" s="14" customFormat="1" ht="20.25" customHeight="1" x14ac:dyDescent="0.3">
      <c r="A60" s="68"/>
      <c r="B60" s="158" t="s">
        <v>169</v>
      </c>
      <c r="C60" s="158"/>
      <c r="D60" s="158"/>
      <c r="E60" s="158"/>
      <c r="F60" s="60" t="s">
        <v>73</v>
      </c>
      <c r="G60" s="63">
        <v>8443.2000000000007</v>
      </c>
      <c r="H60" s="63">
        <v>844.32</v>
      </c>
      <c r="I60" s="86"/>
      <c r="J60" s="69">
        <f t="shared" si="0"/>
        <v>0</v>
      </c>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row>
    <row r="61" spans="1:67" s="14" customFormat="1" ht="20.25" customHeight="1" x14ac:dyDescent="0.3">
      <c r="A61" s="68"/>
      <c r="B61" s="158" t="s">
        <v>170</v>
      </c>
      <c r="C61" s="158"/>
      <c r="D61" s="158"/>
      <c r="E61" s="158"/>
      <c r="F61" s="60" t="s">
        <v>73</v>
      </c>
      <c r="G61" s="63">
        <v>8843.4</v>
      </c>
      <c r="H61" s="63">
        <v>884.34</v>
      </c>
      <c r="I61" s="86"/>
      <c r="J61" s="69">
        <f t="shared" si="0"/>
        <v>0</v>
      </c>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row>
    <row r="62" spans="1:67" s="14" customFormat="1" ht="20.25" customHeight="1" x14ac:dyDescent="0.3">
      <c r="A62" s="68"/>
      <c r="B62" s="158" t="s">
        <v>171</v>
      </c>
      <c r="C62" s="158"/>
      <c r="D62" s="158"/>
      <c r="E62" s="158"/>
      <c r="F62" s="60" t="s">
        <v>75</v>
      </c>
      <c r="G62" s="63">
        <v>16886.400000000001</v>
      </c>
      <c r="H62" s="63">
        <v>1688.64</v>
      </c>
      <c r="I62" s="86"/>
      <c r="J62" s="69">
        <f t="shared" si="0"/>
        <v>0</v>
      </c>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row>
    <row r="63" spans="1:67" s="14" customFormat="1" ht="20.25" customHeight="1" x14ac:dyDescent="0.3">
      <c r="A63" s="68"/>
      <c r="B63" s="158" t="s">
        <v>172</v>
      </c>
      <c r="C63" s="158"/>
      <c r="D63" s="158"/>
      <c r="E63" s="158"/>
      <c r="F63" s="87" t="s">
        <v>75</v>
      </c>
      <c r="G63" s="63">
        <v>17686.8</v>
      </c>
      <c r="H63" s="88">
        <v>1768.68</v>
      </c>
      <c r="I63" s="89"/>
      <c r="J63" s="69">
        <f t="shared" si="0"/>
        <v>0</v>
      </c>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row>
    <row r="64" spans="1:67" s="14" customFormat="1" ht="20.25" customHeight="1" x14ac:dyDescent="0.3">
      <c r="A64" s="68"/>
      <c r="B64" s="158" t="s">
        <v>173</v>
      </c>
      <c r="C64" s="158"/>
      <c r="D64" s="158"/>
      <c r="E64" s="158"/>
      <c r="F64" s="87" t="s">
        <v>174</v>
      </c>
      <c r="G64" s="63">
        <v>26530.400000000001</v>
      </c>
      <c r="H64" s="88">
        <v>2653.04</v>
      </c>
      <c r="I64" s="89"/>
      <c r="J64" s="69">
        <f t="shared" si="0"/>
        <v>0</v>
      </c>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row>
    <row r="65" spans="1:67" ht="20.25" customHeight="1" x14ac:dyDescent="0.3">
      <c r="A65" s="68"/>
      <c r="B65" s="157" t="s">
        <v>3</v>
      </c>
      <c r="C65" s="157"/>
      <c r="D65" s="157"/>
      <c r="E65" s="157"/>
      <c r="F65" s="70"/>
      <c r="G65" s="71"/>
      <c r="H65" s="72"/>
      <c r="I65" s="90"/>
      <c r="J65" s="74">
        <f>SUM(J58:J64)</f>
        <v>0</v>
      </c>
    </row>
    <row r="66" spans="1:67" x14ac:dyDescent="0.3">
      <c r="A66" s="77"/>
      <c r="B66" s="77"/>
      <c r="C66" s="77"/>
      <c r="D66" s="77"/>
      <c r="E66" s="77"/>
      <c r="F66" s="77"/>
      <c r="G66" s="77"/>
      <c r="H66" s="77"/>
      <c r="I66" s="77"/>
      <c r="J66" s="77"/>
    </row>
    <row r="67" spans="1:67" s="14" customFormat="1" ht="33" customHeight="1" x14ac:dyDescent="0.3">
      <c r="A67" s="80"/>
      <c r="B67" s="171" t="s">
        <v>76</v>
      </c>
      <c r="C67" s="171"/>
      <c r="D67" s="171"/>
      <c r="E67" s="171"/>
      <c r="F67" s="66" t="s">
        <v>0</v>
      </c>
      <c r="G67" s="66" t="s">
        <v>140</v>
      </c>
      <c r="H67" s="66" t="s">
        <v>141</v>
      </c>
      <c r="I67" s="85" t="s">
        <v>142</v>
      </c>
      <c r="J67" s="81" t="s">
        <v>157</v>
      </c>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row>
    <row r="68" spans="1:67" s="14" customFormat="1" ht="20.25" customHeight="1" x14ac:dyDescent="0.3">
      <c r="A68" s="80"/>
      <c r="B68" s="210" t="s">
        <v>61</v>
      </c>
      <c r="C68" s="210"/>
      <c r="D68" s="210"/>
      <c r="E68" s="210"/>
      <c r="F68" s="82"/>
      <c r="G68" s="82"/>
      <c r="H68" s="82"/>
      <c r="I68" s="67"/>
      <c r="J68" s="67"/>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row>
    <row r="69" spans="1:67" s="14" customFormat="1" ht="20.25" customHeight="1" x14ac:dyDescent="0.3">
      <c r="A69" s="68"/>
      <c r="B69" s="158" t="s">
        <v>158</v>
      </c>
      <c r="C69" s="158"/>
      <c r="D69" s="158"/>
      <c r="E69" s="158"/>
      <c r="F69" s="60" t="s">
        <v>77</v>
      </c>
      <c r="G69" s="63">
        <v>3581.4</v>
      </c>
      <c r="H69" s="91">
        <v>298.45</v>
      </c>
      <c r="I69" s="86"/>
      <c r="J69" s="69">
        <f>+H69*I69</f>
        <v>0</v>
      </c>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row>
    <row r="70" spans="1:67" s="14" customFormat="1" ht="20.25" customHeight="1" x14ac:dyDescent="0.3">
      <c r="A70" s="68"/>
      <c r="B70" s="158" t="s">
        <v>159</v>
      </c>
      <c r="C70" s="158"/>
      <c r="D70" s="158"/>
      <c r="E70" s="158"/>
      <c r="F70" s="60" t="s">
        <v>77</v>
      </c>
      <c r="G70" s="63">
        <v>3751.2</v>
      </c>
      <c r="H70" s="91">
        <v>312.60000000000002</v>
      </c>
      <c r="I70" s="86"/>
      <c r="J70" s="69">
        <f>+H70*I70</f>
        <v>0</v>
      </c>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row>
    <row r="71" spans="1:67" s="14" customFormat="1" ht="20.25" customHeight="1" x14ac:dyDescent="0.3">
      <c r="A71" s="68"/>
      <c r="B71" s="158" t="s">
        <v>160</v>
      </c>
      <c r="C71" s="158"/>
      <c r="D71" s="158"/>
      <c r="E71" s="158"/>
      <c r="F71" s="60" t="s">
        <v>80</v>
      </c>
      <c r="G71" s="64">
        <v>9521.76</v>
      </c>
      <c r="H71" s="91">
        <v>793.48</v>
      </c>
      <c r="I71" s="86"/>
      <c r="J71" s="69">
        <f t="shared" ref="J71:J75" si="1">+H71*I71</f>
        <v>0</v>
      </c>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row>
    <row r="72" spans="1:67" s="14" customFormat="1" ht="20.25" customHeight="1" x14ac:dyDescent="0.3">
      <c r="A72" s="68"/>
      <c r="B72" s="158" t="s">
        <v>161</v>
      </c>
      <c r="C72" s="158"/>
      <c r="D72" s="158"/>
      <c r="E72" s="158"/>
      <c r="F72" s="60" t="s">
        <v>80</v>
      </c>
      <c r="G72" s="64">
        <v>9973.08</v>
      </c>
      <c r="H72" s="91">
        <v>831.09</v>
      </c>
      <c r="I72" s="86"/>
      <c r="J72" s="69">
        <f t="shared" si="1"/>
        <v>0</v>
      </c>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row>
    <row r="73" spans="1:67" s="14" customFormat="1" ht="20.25" customHeight="1" x14ac:dyDescent="0.3">
      <c r="A73" s="68"/>
      <c r="B73" s="158" t="s">
        <v>165</v>
      </c>
      <c r="C73" s="158"/>
      <c r="D73" s="158"/>
      <c r="E73" s="158"/>
      <c r="F73" s="60" t="s">
        <v>82</v>
      </c>
      <c r="G73" s="64">
        <v>30875.4</v>
      </c>
      <c r="H73" s="91">
        <v>2572.9499999999998</v>
      </c>
      <c r="I73" s="86"/>
      <c r="J73" s="69">
        <f t="shared" si="1"/>
        <v>0</v>
      </c>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row>
    <row r="74" spans="1:67" s="14" customFormat="1" ht="20.25" customHeight="1" x14ac:dyDescent="0.3">
      <c r="A74" s="68"/>
      <c r="B74" s="158" t="s">
        <v>163</v>
      </c>
      <c r="C74" s="158"/>
      <c r="D74" s="158"/>
      <c r="E74" s="158"/>
      <c r="F74" s="60" t="s">
        <v>162</v>
      </c>
      <c r="G74" s="64">
        <v>7504.68</v>
      </c>
      <c r="H74" s="92">
        <v>625.39</v>
      </c>
      <c r="I74" s="93"/>
      <c r="J74" s="69">
        <f t="shared" si="1"/>
        <v>0</v>
      </c>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row>
    <row r="75" spans="1:67" s="14" customFormat="1" ht="20.25" customHeight="1" x14ac:dyDescent="0.3">
      <c r="A75" s="68"/>
      <c r="B75" s="94" t="s">
        <v>164</v>
      </c>
      <c r="C75" s="94"/>
      <c r="D75" s="94"/>
      <c r="E75" s="94"/>
      <c r="F75" s="60" t="s">
        <v>166</v>
      </c>
      <c r="G75" s="64">
        <v>20207.16</v>
      </c>
      <c r="H75" s="92">
        <v>1683.93</v>
      </c>
      <c r="I75" s="93"/>
      <c r="J75" s="69">
        <f t="shared" si="1"/>
        <v>0</v>
      </c>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row>
    <row r="76" spans="1:67" s="14" customFormat="1" ht="20.25" customHeight="1" x14ac:dyDescent="0.3">
      <c r="A76" s="80"/>
      <c r="B76" s="175" t="s">
        <v>57</v>
      </c>
      <c r="C76" s="175"/>
      <c r="D76" s="175"/>
      <c r="E76" s="175"/>
      <c r="F76" s="65"/>
      <c r="G76" s="65"/>
      <c r="H76" s="66"/>
      <c r="I76" s="67"/>
      <c r="J76" s="83"/>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row>
    <row r="77" spans="1:67" s="14" customFormat="1" ht="20.25" customHeight="1" x14ac:dyDescent="0.3">
      <c r="A77" s="68"/>
      <c r="B77" s="158" t="s">
        <v>158</v>
      </c>
      <c r="C77" s="158"/>
      <c r="D77" s="158"/>
      <c r="E77" s="158"/>
      <c r="F77" s="60" t="s">
        <v>77</v>
      </c>
      <c r="G77" s="63">
        <v>3115.08</v>
      </c>
      <c r="H77" s="91">
        <v>259.58999999999997</v>
      </c>
      <c r="I77" s="86"/>
      <c r="J77" s="69">
        <f>+H77*I77</f>
        <v>0</v>
      </c>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row>
    <row r="78" spans="1:67" s="14" customFormat="1" ht="20.25" customHeight="1" x14ac:dyDescent="0.3">
      <c r="A78" s="68"/>
      <c r="B78" s="158" t="s">
        <v>159</v>
      </c>
      <c r="C78" s="158"/>
      <c r="D78" s="158"/>
      <c r="E78" s="158"/>
      <c r="F78" s="60" t="s">
        <v>77</v>
      </c>
      <c r="G78" s="64">
        <v>3262.68</v>
      </c>
      <c r="H78" s="91">
        <v>271.89</v>
      </c>
      <c r="I78" s="86"/>
      <c r="J78" s="69">
        <f>+H78*I78</f>
        <v>0</v>
      </c>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row>
    <row r="79" spans="1:67" s="14" customFormat="1" ht="20.25" customHeight="1" x14ac:dyDescent="0.3">
      <c r="A79" s="68"/>
      <c r="B79" s="158" t="s">
        <v>160</v>
      </c>
      <c r="C79" s="158"/>
      <c r="D79" s="158"/>
      <c r="E79" s="158"/>
      <c r="F79" s="60" t="s">
        <v>80</v>
      </c>
      <c r="G79" s="64">
        <v>8303.4</v>
      </c>
      <c r="H79" s="91">
        <v>691.95</v>
      </c>
      <c r="I79" s="86"/>
      <c r="J79" s="69">
        <f t="shared" ref="J79:J83" si="2">+H79*I79</f>
        <v>0</v>
      </c>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row>
    <row r="80" spans="1:67" s="14" customFormat="1" ht="20.25" customHeight="1" x14ac:dyDescent="0.3">
      <c r="A80" s="68"/>
      <c r="B80" s="158" t="s">
        <v>161</v>
      </c>
      <c r="C80" s="158"/>
      <c r="D80" s="158"/>
      <c r="E80" s="158"/>
      <c r="F80" s="60" t="s">
        <v>80</v>
      </c>
      <c r="G80" s="64">
        <v>8697</v>
      </c>
      <c r="H80" s="91">
        <v>724.75</v>
      </c>
      <c r="I80" s="86"/>
      <c r="J80" s="69">
        <f t="shared" si="2"/>
        <v>0</v>
      </c>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row>
    <row r="81" spans="1:67" s="14" customFormat="1" ht="20.25" customHeight="1" x14ac:dyDescent="0.3">
      <c r="A81" s="68"/>
      <c r="B81" s="158" t="s">
        <v>165</v>
      </c>
      <c r="C81" s="158"/>
      <c r="D81" s="158"/>
      <c r="E81" s="158"/>
      <c r="F81" s="60" t="s">
        <v>82</v>
      </c>
      <c r="G81" s="64">
        <v>26814</v>
      </c>
      <c r="H81" s="91">
        <v>2234.5</v>
      </c>
      <c r="I81" s="86"/>
      <c r="J81" s="69">
        <f t="shared" si="2"/>
        <v>0</v>
      </c>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row>
    <row r="82" spans="1:67" s="14" customFormat="1" ht="20.25" customHeight="1" x14ac:dyDescent="0.3">
      <c r="A82" s="68"/>
      <c r="B82" s="158" t="s">
        <v>163</v>
      </c>
      <c r="C82" s="158"/>
      <c r="D82" s="158"/>
      <c r="E82" s="158"/>
      <c r="F82" s="87" t="s">
        <v>162</v>
      </c>
      <c r="G82" s="64">
        <v>6527.04</v>
      </c>
      <c r="H82" s="95">
        <v>543.91999999999996</v>
      </c>
      <c r="I82" s="89"/>
      <c r="J82" s="96">
        <f t="shared" si="2"/>
        <v>0</v>
      </c>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row>
    <row r="83" spans="1:67" s="14" customFormat="1" ht="20.25" customHeight="1" x14ac:dyDescent="0.3">
      <c r="A83" s="68"/>
      <c r="B83" s="94" t="s">
        <v>164</v>
      </c>
      <c r="C83" s="94"/>
      <c r="D83" s="94"/>
      <c r="E83" s="94"/>
      <c r="F83" s="87" t="s">
        <v>166</v>
      </c>
      <c r="G83" s="64">
        <v>17544.84</v>
      </c>
      <c r="H83" s="95">
        <v>1462.07</v>
      </c>
      <c r="I83" s="89"/>
      <c r="J83" s="96">
        <f t="shared" si="2"/>
        <v>0</v>
      </c>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row>
    <row r="84" spans="1:67" ht="20.25" customHeight="1" x14ac:dyDescent="0.3">
      <c r="A84" s="68"/>
      <c r="B84" s="157" t="s">
        <v>3</v>
      </c>
      <c r="C84" s="157"/>
      <c r="D84" s="157"/>
      <c r="E84" s="157"/>
      <c r="F84" s="70"/>
      <c r="G84" s="71"/>
      <c r="H84" s="72"/>
      <c r="I84" s="90"/>
      <c r="J84" s="74">
        <f>SUM(J69:J83)</f>
        <v>0</v>
      </c>
    </row>
    <row r="85" spans="1:67" x14ac:dyDescent="0.3">
      <c r="A85" s="77"/>
      <c r="B85" s="77"/>
      <c r="C85" s="77"/>
      <c r="D85" s="77"/>
      <c r="E85" s="77"/>
      <c r="F85" s="77"/>
      <c r="G85" s="77"/>
      <c r="H85" s="77"/>
      <c r="I85" s="77"/>
      <c r="J85" s="77"/>
    </row>
    <row r="86" spans="1:67" ht="32.25" customHeight="1" x14ac:dyDescent="0.3">
      <c r="A86" s="80"/>
      <c r="B86" s="171" t="s">
        <v>83</v>
      </c>
      <c r="C86" s="171"/>
      <c r="D86" s="171"/>
      <c r="E86" s="171"/>
      <c r="F86" s="66" t="s">
        <v>0</v>
      </c>
      <c r="G86" s="66" t="s">
        <v>140</v>
      </c>
      <c r="H86" s="66" t="s">
        <v>141</v>
      </c>
      <c r="I86" s="85" t="s">
        <v>142</v>
      </c>
      <c r="J86" s="81" t="s">
        <v>157</v>
      </c>
    </row>
    <row r="87" spans="1:67" ht="19.2" customHeight="1" x14ac:dyDescent="0.3">
      <c r="A87" s="68"/>
      <c r="B87" s="158" t="s">
        <v>201</v>
      </c>
      <c r="C87" s="158"/>
      <c r="D87" s="158"/>
      <c r="E87" s="158"/>
      <c r="F87" s="60" t="s">
        <v>84</v>
      </c>
      <c r="G87" s="63">
        <v>1082.6400000000001</v>
      </c>
      <c r="H87" s="91">
        <v>180.45</v>
      </c>
      <c r="I87" s="62"/>
      <c r="J87" s="69">
        <f>+H87*I87</f>
        <v>0</v>
      </c>
    </row>
    <row r="88" spans="1:67" ht="19.2" customHeight="1" x14ac:dyDescent="0.3">
      <c r="A88" s="68"/>
      <c r="B88" s="158" t="s">
        <v>202</v>
      </c>
      <c r="C88" s="158"/>
      <c r="D88" s="158"/>
      <c r="E88" s="158"/>
      <c r="F88" s="87" t="s">
        <v>84</v>
      </c>
      <c r="G88" s="63">
        <v>1133.94</v>
      </c>
      <c r="H88" s="95">
        <v>188.99</v>
      </c>
      <c r="I88" s="62"/>
      <c r="J88" s="69">
        <f>+H88*I88</f>
        <v>0</v>
      </c>
    </row>
    <row r="89" spans="1:67" ht="15.6" x14ac:dyDescent="0.3">
      <c r="A89" s="68"/>
      <c r="B89" s="157" t="s">
        <v>3</v>
      </c>
      <c r="C89" s="157"/>
      <c r="D89" s="157"/>
      <c r="E89" s="157"/>
      <c r="F89" s="70"/>
      <c r="G89" s="71"/>
      <c r="H89" s="72"/>
      <c r="I89" s="73"/>
      <c r="J89" s="74">
        <f>SUM(J87:J88)</f>
        <v>0</v>
      </c>
    </row>
    <row r="90" spans="1:67" ht="15" customHeight="1" x14ac:dyDescent="0.3">
      <c r="A90" s="77"/>
      <c r="B90" s="77"/>
      <c r="C90" s="77"/>
      <c r="D90" s="77"/>
      <c r="E90" s="77"/>
      <c r="F90" s="77"/>
      <c r="G90" s="77"/>
      <c r="H90" s="77"/>
      <c r="I90" s="77"/>
      <c r="J90" s="77"/>
    </row>
    <row r="91" spans="1:67" ht="20.25" customHeight="1" x14ac:dyDescent="0.3">
      <c r="A91" s="80"/>
      <c r="B91" s="171" t="s">
        <v>85</v>
      </c>
      <c r="C91" s="171"/>
      <c r="D91" s="171"/>
      <c r="E91" s="171"/>
      <c r="F91" s="66" t="s">
        <v>0</v>
      </c>
      <c r="G91" s="66" t="s">
        <v>6</v>
      </c>
      <c r="H91" s="66" t="s">
        <v>5</v>
      </c>
      <c r="I91" s="81" t="s">
        <v>4</v>
      </c>
      <c r="J91" s="81" t="s">
        <v>156</v>
      </c>
    </row>
    <row r="92" spans="1:67" ht="19.95" customHeight="1" x14ac:dyDescent="0.3">
      <c r="A92" s="68"/>
      <c r="B92" s="158" t="s">
        <v>197</v>
      </c>
      <c r="C92" s="158"/>
      <c r="D92" s="158"/>
      <c r="E92" s="158"/>
      <c r="F92" s="60" t="s">
        <v>87</v>
      </c>
      <c r="G92" s="61" t="s">
        <v>71</v>
      </c>
      <c r="H92" s="62"/>
      <c r="I92" s="63">
        <v>1136.52</v>
      </c>
      <c r="J92" s="69">
        <f>+H92*I92</f>
        <v>0</v>
      </c>
    </row>
    <row r="93" spans="1:67" ht="19.95" customHeight="1" x14ac:dyDescent="0.3">
      <c r="A93" s="68"/>
      <c r="B93" s="158" t="s">
        <v>198</v>
      </c>
      <c r="C93" s="158"/>
      <c r="D93" s="158"/>
      <c r="E93" s="158"/>
      <c r="F93" s="60" t="s">
        <v>87</v>
      </c>
      <c r="G93" s="61" t="s">
        <v>71</v>
      </c>
      <c r="H93" s="62"/>
      <c r="I93" s="63">
        <v>1190.4000000000001</v>
      </c>
      <c r="J93" s="69">
        <f t="shared" ref="J93:J95" si="3">+H93*I93</f>
        <v>0</v>
      </c>
    </row>
    <row r="94" spans="1:67" ht="19.95" customHeight="1" x14ac:dyDescent="0.3">
      <c r="A94" s="68"/>
      <c r="B94" s="158" t="s">
        <v>199</v>
      </c>
      <c r="C94" s="158"/>
      <c r="D94" s="158"/>
      <c r="E94" s="158"/>
      <c r="F94" s="60" t="s">
        <v>89</v>
      </c>
      <c r="G94" s="61" t="s">
        <v>71</v>
      </c>
      <c r="H94" s="62"/>
      <c r="I94" s="63">
        <v>5114.88</v>
      </c>
      <c r="J94" s="69">
        <f t="shared" si="3"/>
        <v>0</v>
      </c>
    </row>
    <row r="95" spans="1:67" ht="19.95" customHeight="1" x14ac:dyDescent="0.3">
      <c r="A95" s="68"/>
      <c r="B95" s="158" t="s">
        <v>200</v>
      </c>
      <c r="C95" s="158"/>
      <c r="D95" s="158"/>
      <c r="E95" s="158"/>
      <c r="F95" s="87" t="s">
        <v>89</v>
      </c>
      <c r="G95" s="61" t="s">
        <v>71</v>
      </c>
      <c r="H95" s="97"/>
      <c r="I95" s="98">
        <v>5357.34</v>
      </c>
      <c r="J95" s="69">
        <f t="shared" si="3"/>
        <v>0</v>
      </c>
    </row>
    <row r="96" spans="1:67" ht="15.6" x14ac:dyDescent="0.3">
      <c r="A96" s="68"/>
      <c r="B96" s="157" t="s">
        <v>3</v>
      </c>
      <c r="C96" s="157"/>
      <c r="D96" s="157"/>
      <c r="E96" s="157"/>
      <c r="F96" s="70"/>
      <c r="G96" s="71"/>
      <c r="H96" s="72"/>
      <c r="I96" s="73"/>
      <c r="J96" s="74">
        <f>SUM(J92:J95)</f>
        <v>0</v>
      </c>
    </row>
    <row r="97" spans="1:10" x14ac:dyDescent="0.3">
      <c r="A97" s="77"/>
      <c r="B97" s="77"/>
      <c r="C97" s="77"/>
      <c r="D97" s="77"/>
      <c r="E97" s="77"/>
      <c r="F97" s="77"/>
      <c r="G97" s="77"/>
      <c r="H97" s="77"/>
      <c r="I97" s="77"/>
      <c r="J97" s="77"/>
    </row>
    <row r="98" spans="1:10" ht="30" customHeight="1" x14ac:dyDescent="0.3">
      <c r="A98" s="80"/>
      <c r="B98" s="171" t="s">
        <v>99</v>
      </c>
      <c r="C98" s="171"/>
      <c r="D98" s="171"/>
      <c r="E98" s="171"/>
      <c r="F98" s="66" t="s">
        <v>0</v>
      </c>
      <c r="G98" s="66" t="s">
        <v>140</v>
      </c>
      <c r="H98" s="66" t="s">
        <v>141</v>
      </c>
      <c r="I98" s="85" t="s">
        <v>142</v>
      </c>
      <c r="J98" s="81" t="s">
        <v>157</v>
      </c>
    </row>
    <row r="99" spans="1:10" ht="20.25" customHeight="1" x14ac:dyDescent="0.3">
      <c r="A99" s="80"/>
      <c r="B99" s="175" t="s">
        <v>61</v>
      </c>
      <c r="C99" s="175"/>
      <c r="D99" s="175"/>
      <c r="E99" s="175"/>
      <c r="F99" s="66"/>
      <c r="G99" s="66"/>
      <c r="H99" s="66"/>
      <c r="I99" s="81"/>
      <c r="J99" s="81"/>
    </row>
    <row r="100" spans="1:10" ht="19.2" customHeight="1" x14ac:dyDescent="0.3">
      <c r="A100" s="68"/>
      <c r="B100" s="158" t="s">
        <v>175</v>
      </c>
      <c r="C100" s="158"/>
      <c r="D100" s="158"/>
      <c r="E100" s="158"/>
      <c r="F100" s="60" t="s">
        <v>90</v>
      </c>
      <c r="G100" s="63">
        <v>1034.4000000000001</v>
      </c>
      <c r="H100" s="99">
        <v>86.2</v>
      </c>
      <c r="I100" s="86"/>
      <c r="J100" s="69">
        <f>+H100*I100</f>
        <v>0</v>
      </c>
    </row>
    <row r="101" spans="1:10" ht="19.2" customHeight="1" x14ac:dyDescent="0.3">
      <c r="A101" s="68"/>
      <c r="B101" s="158" t="s">
        <v>176</v>
      </c>
      <c r="C101" s="158"/>
      <c r="D101" s="158"/>
      <c r="E101" s="158"/>
      <c r="F101" s="60" t="s">
        <v>90</v>
      </c>
      <c r="G101" s="63">
        <v>1083.48</v>
      </c>
      <c r="H101" s="99">
        <v>90.29</v>
      </c>
      <c r="I101" s="86"/>
      <c r="J101" s="69">
        <f t="shared" ref="J101:J105" si="4">+H101*I101</f>
        <v>0</v>
      </c>
    </row>
    <row r="102" spans="1:10" ht="19.2" customHeight="1" x14ac:dyDescent="0.3">
      <c r="A102" s="68"/>
      <c r="B102" s="158" t="s">
        <v>177</v>
      </c>
      <c r="C102" s="158"/>
      <c r="D102" s="158"/>
      <c r="E102" s="158"/>
      <c r="F102" s="60" t="s">
        <v>91</v>
      </c>
      <c r="G102" s="63">
        <v>2533.08</v>
      </c>
      <c r="H102" s="99">
        <v>211.09</v>
      </c>
      <c r="I102" s="86"/>
      <c r="J102" s="69">
        <f t="shared" si="4"/>
        <v>0</v>
      </c>
    </row>
    <row r="103" spans="1:10" ht="19.2" customHeight="1" x14ac:dyDescent="0.3">
      <c r="A103" s="68"/>
      <c r="B103" s="158" t="s">
        <v>178</v>
      </c>
      <c r="C103" s="158"/>
      <c r="D103" s="158"/>
      <c r="E103" s="158"/>
      <c r="F103" s="60" t="s">
        <v>91</v>
      </c>
      <c r="G103" s="63">
        <v>2653.2</v>
      </c>
      <c r="H103" s="99">
        <v>221.1</v>
      </c>
      <c r="I103" s="86"/>
      <c r="J103" s="69">
        <f t="shared" si="4"/>
        <v>0</v>
      </c>
    </row>
    <row r="104" spans="1:10" ht="19.2" customHeight="1" x14ac:dyDescent="0.3">
      <c r="A104" s="68"/>
      <c r="B104" s="158" t="s">
        <v>179</v>
      </c>
      <c r="C104" s="158"/>
      <c r="D104" s="158"/>
      <c r="E104" s="158"/>
      <c r="F104" s="60" t="s">
        <v>92</v>
      </c>
      <c r="G104" s="63">
        <v>5092.32</v>
      </c>
      <c r="H104" s="99">
        <v>424.36</v>
      </c>
      <c r="I104" s="86"/>
      <c r="J104" s="69">
        <f t="shared" si="4"/>
        <v>0</v>
      </c>
    </row>
    <row r="105" spans="1:10" ht="19.2" customHeight="1" x14ac:dyDescent="0.3">
      <c r="A105" s="68"/>
      <c r="B105" s="158" t="s">
        <v>180</v>
      </c>
      <c r="C105" s="158"/>
      <c r="D105" s="158"/>
      <c r="E105" s="158"/>
      <c r="F105" s="87" t="s">
        <v>92</v>
      </c>
      <c r="G105" s="100">
        <v>5333.64</v>
      </c>
      <c r="H105" s="101">
        <v>444.47</v>
      </c>
      <c r="I105" s="86"/>
      <c r="J105" s="69">
        <f t="shared" si="4"/>
        <v>0</v>
      </c>
    </row>
    <row r="106" spans="1:10" ht="19.2" customHeight="1" x14ac:dyDescent="0.3">
      <c r="A106" s="68"/>
      <c r="B106" s="159"/>
      <c r="C106" s="160"/>
      <c r="D106" s="160"/>
      <c r="E106" s="161"/>
      <c r="F106" s="66" t="s">
        <v>0</v>
      </c>
      <c r="G106" s="66" t="s">
        <v>6</v>
      </c>
      <c r="H106" s="66" t="s">
        <v>5</v>
      </c>
      <c r="I106" s="81" t="s">
        <v>4</v>
      </c>
      <c r="J106" s="81" t="s">
        <v>156</v>
      </c>
    </row>
    <row r="107" spans="1:10" ht="19.2" customHeight="1" x14ac:dyDescent="0.3">
      <c r="A107" s="68"/>
      <c r="B107" s="158" t="s">
        <v>93</v>
      </c>
      <c r="C107" s="158"/>
      <c r="D107" s="158"/>
      <c r="E107" s="158"/>
      <c r="F107" s="60" t="s">
        <v>94</v>
      </c>
      <c r="G107" s="61" t="s">
        <v>39</v>
      </c>
      <c r="H107" s="62"/>
      <c r="I107" s="63">
        <v>116.94</v>
      </c>
      <c r="J107" s="69">
        <f>+H107*I107</f>
        <v>0</v>
      </c>
    </row>
    <row r="108" spans="1:10" ht="19.2" customHeight="1" x14ac:dyDescent="0.3">
      <c r="A108" s="68"/>
      <c r="B108" s="158" t="s">
        <v>95</v>
      </c>
      <c r="C108" s="158"/>
      <c r="D108" s="158"/>
      <c r="E108" s="158"/>
      <c r="F108" s="60" t="s">
        <v>143</v>
      </c>
      <c r="G108" s="61" t="s">
        <v>39</v>
      </c>
      <c r="H108" s="62"/>
      <c r="I108" s="63">
        <v>116.94</v>
      </c>
      <c r="J108" s="69">
        <f>+H108*I108</f>
        <v>0</v>
      </c>
    </row>
    <row r="109" spans="1:10" ht="32.25" customHeight="1" x14ac:dyDescent="0.3">
      <c r="A109" s="80"/>
      <c r="B109" s="175" t="s">
        <v>57</v>
      </c>
      <c r="C109" s="175"/>
      <c r="D109" s="175"/>
      <c r="E109" s="175"/>
      <c r="F109" s="66" t="s">
        <v>0</v>
      </c>
      <c r="G109" s="66" t="s">
        <v>140</v>
      </c>
      <c r="H109" s="66" t="s">
        <v>141</v>
      </c>
      <c r="I109" s="85" t="s">
        <v>142</v>
      </c>
      <c r="J109" s="81" t="s">
        <v>157</v>
      </c>
    </row>
    <row r="110" spans="1:10" ht="19.2" customHeight="1" x14ac:dyDescent="0.3">
      <c r="A110" s="68"/>
      <c r="B110" s="158" t="s">
        <v>175</v>
      </c>
      <c r="C110" s="158"/>
      <c r="D110" s="158"/>
      <c r="E110" s="158"/>
      <c r="F110" s="60" t="s">
        <v>90</v>
      </c>
      <c r="G110" s="63">
        <v>881.16</v>
      </c>
      <c r="H110" s="99">
        <v>73.430000000000007</v>
      </c>
      <c r="I110" s="86"/>
      <c r="J110" s="69">
        <f>+H110*I110</f>
        <v>0</v>
      </c>
    </row>
    <row r="111" spans="1:10" ht="19.2" customHeight="1" x14ac:dyDescent="0.3">
      <c r="A111" s="68"/>
      <c r="B111" s="158" t="s">
        <v>176</v>
      </c>
      <c r="C111" s="158"/>
      <c r="D111" s="158"/>
      <c r="E111" s="158"/>
      <c r="F111" s="60" t="s">
        <v>90</v>
      </c>
      <c r="G111" s="63">
        <v>922.92</v>
      </c>
      <c r="H111" s="99">
        <v>76.91</v>
      </c>
      <c r="I111" s="86"/>
      <c r="J111" s="69">
        <f t="shared" ref="J111:J115" si="5">+H111*I111</f>
        <v>0</v>
      </c>
    </row>
    <row r="112" spans="1:10" ht="19.2" customHeight="1" x14ac:dyDescent="0.3">
      <c r="A112" s="68"/>
      <c r="B112" s="158" t="s">
        <v>177</v>
      </c>
      <c r="C112" s="158"/>
      <c r="D112" s="158"/>
      <c r="E112" s="158"/>
      <c r="F112" s="60" t="s">
        <v>91</v>
      </c>
      <c r="G112" s="63">
        <v>2157.84</v>
      </c>
      <c r="H112" s="99">
        <v>179.82</v>
      </c>
      <c r="I112" s="86"/>
      <c r="J112" s="69">
        <f t="shared" si="5"/>
        <v>0</v>
      </c>
    </row>
    <row r="113" spans="1:10" ht="19.2" customHeight="1" x14ac:dyDescent="0.3">
      <c r="A113" s="68"/>
      <c r="B113" s="158" t="s">
        <v>178</v>
      </c>
      <c r="C113" s="158"/>
      <c r="D113" s="158"/>
      <c r="E113" s="158"/>
      <c r="F113" s="60" t="s">
        <v>91</v>
      </c>
      <c r="G113" s="63">
        <v>2260.08</v>
      </c>
      <c r="H113" s="99">
        <v>188.34</v>
      </c>
      <c r="I113" s="86"/>
      <c r="J113" s="69">
        <f t="shared" si="5"/>
        <v>0</v>
      </c>
    </row>
    <row r="114" spans="1:10" ht="19.2" customHeight="1" x14ac:dyDescent="0.3">
      <c r="A114" s="68"/>
      <c r="B114" s="158" t="s">
        <v>179</v>
      </c>
      <c r="C114" s="158"/>
      <c r="D114" s="158"/>
      <c r="E114" s="158"/>
      <c r="F114" s="60" t="s">
        <v>92</v>
      </c>
      <c r="G114" s="63">
        <v>4337.88</v>
      </c>
      <c r="H114" s="99">
        <v>361.49</v>
      </c>
      <c r="I114" s="86"/>
      <c r="J114" s="69">
        <f t="shared" si="5"/>
        <v>0</v>
      </c>
    </row>
    <row r="115" spans="1:10" ht="19.2" customHeight="1" x14ac:dyDescent="0.3">
      <c r="A115" s="68"/>
      <c r="B115" s="158" t="s">
        <v>180</v>
      </c>
      <c r="C115" s="158"/>
      <c r="D115" s="158"/>
      <c r="E115" s="158"/>
      <c r="F115" s="87" t="s">
        <v>92</v>
      </c>
      <c r="G115" s="100">
        <v>4543.4399999999996</v>
      </c>
      <c r="H115" s="101">
        <v>378.62</v>
      </c>
      <c r="I115" s="86"/>
      <c r="J115" s="69">
        <f t="shared" si="5"/>
        <v>0</v>
      </c>
    </row>
    <row r="116" spans="1:10" ht="19.2" customHeight="1" x14ac:dyDescent="0.3">
      <c r="A116" s="68"/>
      <c r="B116" s="159"/>
      <c r="C116" s="160"/>
      <c r="D116" s="160"/>
      <c r="E116" s="161"/>
      <c r="F116" s="66" t="s">
        <v>0</v>
      </c>
      <c r="G116" s="66" t="s">
        <v>6</v>
      </c>
      <c r="H116" s="66" t="s">
        <v>5</v>
      </c>
      <c r="I116" s="81" t="s">
        <v>4</v>
      </c>
      <c r="J116" s="81" t="s">
        <v>156</v>
      </c>
    </row>
    <row r="117" spans="1:10" ht="19.2" customHeight="1" x14ac:dyDescent="0.3">
      <c r="A117" s="68"/>
      <c r="B117" s="158" t="s">
        <v>93</v>
      </c>
      <c r="C117" s="158"/>
      <c r="D117" s="158"/>
      <c r="E117" s="158"/>
      <c r="F117" s="60" t="s">
        <v>94</v>
      </c>
      <c r="G117" s="61" t="s">
        <v>39</v>
      </c>
      <c r="H117" s="62"/>
      <c r="I117" s="63">
        <v>99.61</v>
      </c>
      <c r="J117" s="69">
        <f>+H117*I117</f>
        <v>0</v>
      </c>
    </row>
    <row r="118" spans="1:10" ht="19.2" customHeight="1" x14ac:dyDescent="0.3">
      <c r="A118" s="68"/>
      <c r="B118" s="158" t="s">
        <v>95</v>
      </c>
      <c r="C118" s="158"/>
      <c r="D118" s="158"/>
      <c r="E118" s="158"/>
      <c r="F118" s="60" t="s">
        <v>143</v>
      </c>
      <c r="G118" s="61" t="s">
        <v>39</v>
      </c>
      <c r="H118" s="62"/>
      <c r="I118" s="63">
        <v>99.61</v>
      </c>
      <c r="J118" s="69">
        <f>+H118*I118</f>
        <v>0</v>
      </c>
    </row>
    <row r="119" spans="1:10" ht="19.2" customHeight="1" x14ac:dyDescent="0.3">
      <c r="A119" s="68"/>
      <c r="B119" s="157" t="s">
        <v>3</v>
      </c>
      <c r="C119" s="157"/>
      <c r="D119" s="157"/>
      <c r="E119" s="157"/>
      <c r="F119" s="70"/>
      <c r="G119" s="71"/>
      <c r="H119" s="84"/>
      <c r="I119" s="73"/>
      <c r="J119" s="74">
        <f>SUM(J100:J118)</f>
        <v>0</v>
      </c>
    </row>
    <row r="120" spans="1:10" x14ac:dyDescent="0.3">
      <c r="A120" s="77"/>
      <c r="B120" s="77"/>
      <c r="C120" s="77"/>
      <c r="D120" s="77"/>
      <c r="E120" s="77"/>
      <c r="F120" s="77"/>
      <c r="G120" s="77"/>
      <c r="H120" s="77"/>
      <c r="I120" s="77"/>
      <c r="J120" s="77"/>
    </row>
    <row r="121" spans="1:10" ht="32.25" customHeight="1" x14ac:dyDescent="0.3">
      <c r="A121" s="80"/>
      <c r="B121" s="171" t="s">
        <v>100</v>
      </c>
      <c r="C121" s="171"/>
      <c r="D121" s="171"/>
      <c r="E121" s="171"/>
      <c r="F121" s="66" t="s">
        <v>0</v>
      </c>
      <c r="G121" s="66" t="s">
        <v>140</v>
      </c>
      <c r="H121" s="66" t="s">
        <v>141</v>
      </c>
      <c r="I121" s="85" t="s">
        <v>142</v>
      </c>
      <c r="J121" s="81" t="s">
        <v>157</v>
      </c>
    </row>
    <row r="122" spans="1:10" ht="20.25" customHeight="1" x14ac:dyDescent="0.3">
      <c r="A122" s="80"/>
      <c r="B122" s="175" t="s">
        <v>61</v>
      </c>
      <c r="C122" s="175"/>
      <c r="D122" s="175"/>
      <c r="E122" s="175"/>
      <c r="F122" s="66"/>
      <c r="G122" s="66"/>
      <c r="H122" s="66"/>
      <c r="I122" s="81"/>
      <c r="J122" s="81"/>
    </row>
    <row r="123" spans="1:10" ht="19.2" customHeight="1" x14ac:dyDescent="0.3">
      <c r="A123" s="68"/>
      <c r="B123" s="158" t="s">
        <v>181</v>
      </c>
      <c r="C123" s="158"/>
      <c r="D123" s="158"/>
      <c r="E123" s="158"/>
      <c r="F123" s="60" t="s">
        <v>102</v>
      </c>
      <c r="G123" s="63">
        <v>6864.12</v>
      </c>
      <c r="H123" s="99">
        <v>572.01</v>
      </c>
      <c r="I123" s="86"/>
      <c r="J123" s="69">
        <f>+H123*I123</f>
        <v>0</v>
      </c>
    </row>
    <row r="124" spans="1:10" ht="19.2" customHeight="1" x14ac:dyDescent="0.3">
      <c r="A124" s="68"/>
      <c r="B124" s="158" t="s">
        <v>182</v>
      </c>
      <c r="C124" s="158"/>
      <c r="D124" s="158"/>
      <c r="E124" s="158"/>
      <c r="F124" s="60" t="s">
        <v>102</v>
      </c>
      <c r="G124" s="63">
        <v>7189.44</v>
      </c>
      <c r="H124" s="99">
        <v>599.12</v>
      </c>
      <c r="I124" s="86"/>
      <c r="J124" s="69">
        <f t="shared" ref="J124:J128" si="6">+H124*I124</f>
        <v>0</v>
      </c>
    </row>
    <row r="125" spans="1:10" ht="19.2" customHeight="1" x14ac:dyDescent="0.3">
      <c r="A125" s="68"/>
      <c r="B125" s="158" t="s">
        <v>183</v>
      </c>
      <c r="C125" s="158"/>
      <c r="D125" s="158"/>
      <c r="E125" s="158"/>
      <c r="F125" s="60" t="s">
        <v>104</v>
      </c>
      <c r="G125" s="63">
        <v>10677.48</v>
      </c>
      <c r="H125" s="99">
        <v>889.79</v>
      </c>
      <c r="I125" s="86"/>
      <c r="J125" s="69">
        <f t="shared" si="6"/>
        <v>0</v>
      </c>
    </row>
    <row r="126" spans="1:10" ht="19.2" customHeight="1" x14ac:dyDescent="0.3">
      <c r="A126" s="68"/>
      <c r="B126" s="158" t="s">
        <v>184</v>
      </c>
      <c r="C126" s="158"/>
      <c r="D126" s="158"/>
      <c r="E126" s="158"/>
      <c r="F126" s="60" t="s">
        <v>104</v>
      </c>
      <c r="G126" s="63">
        <v>11183.64</v>
      </c>
      <c r="H126" s="99">
        <v>931.97</v>
      </c>
      <c r="I126" s="86"/>
      <c r="J126" s="69">
        <f t="shared" si="6"/>
        <v>0</v>
      </c>
    </row>
    <row r="127" spans="1:10" ht="19.2" customHeight="1" x14ac:dyDescent="0.3">
      <c r="A127" s="68"/>
      <c r="B127" s="158" t="s">
        <v>185</v>
      </c>
      <c r="C127" s="158"/>
      <c r="D127" s="158"/>
      <c r="E127" s="158"/>
      <c r="F127" s="60" t="s">
        <v>106</v>
      </c>
      <c r="G127" s="63">
        <v>18304.2</v>
      </c>
      <c r="H127" s="99">
        <v>1525.35</v>
      </c>
      <c r="I127" s="86"/>
      <c r="J127" s="69">
        <f t="shared" si="6"/>
        <v>0</v>
      </c>
    </row>
    <row r="128" spans="1:10" ht="19.2" customHeight="1" x14ac:dyDescent="0.3">
      <c r="A128" s="68"/>
      <c r="B128" s="158" t="s">
        <v>186</v>
      </c>
      <c r="C128" s="158"/>
      <c r="D128" s="158"/>
      <c r="E128" s="158"/>
      <c r="F128" s="87" t="s">
        <v>106</v>
      </c>
      <c r="G128" s="100">
        <v>19171.8</v>
      </c>
      <c r="H128" s="101">
        <v>1597.65</v>
      </c>
      <c r="I128" s="86"/>
      <c r="J128" s="69">
        <f t="shared" si="6"/>
        <v>0</v>
      </c>
    </row>
    <row r="129" spans="1:10" ht="19.2" customHeight="1" x14ac:dyDescent="0.3">
      <c r="A129" s="68"/>
      <c r="B129" s="159"/>
      <c r="C129" s="160"/>
      <c r="D129" s="160"/>
      <c r="E129" s="161"/>
      <c r="F129" s="66" t="s">
        <v>0</v>
      </c>
      <c r="G129" s="66" t="s">
        <v>6</v>
      </c>
      <c r="H129" s="66" t="s">
        <v>5</v>
      </c>
      <c r="I129" s="81" t="s">
        <v>4</v>
      </c>
      <c r="J129" s="81" t="s">
        <v>156</v>
      </c>
    </row>
    <row r="130" spans="1:10" ht="19.2" customHeight="1" x14ac:dyDescent="0.3">
      <c r="A130" s="68"/>
      <c r="B130" s="158" t="s">
        <v>107</v>
      </c>
      <c r="C130" s="158"/>
      <c r="D130" s="158"/>
      <c r="E130" s="158"/>
      <c r="F130" s="60" t="s">
        <v>108</v>
      </c>
      <c r="G130" s="61" t="s">
        <v>39</v>
      </c>
      <c r="H130" s="62"/>
      <c r="I130" s="63">
        <v>79.89</v>
      </c>
      <c r="J130" s="69">
        <f t="shared" ref="J130:J149" si="7">+H130*I130</f>
        <v>0</v>
      </c>
    </row>
    <row r="131" spans="1:10" ht="19.2" customHeight="1" x14ac:dyDescent="0.3">
      <c r="A131" s="68"/>
      <c r="B131" s="158" t="s">
        <v>109</v>
      </c>
      <c r="C131" s="158"/>
      <c r="D131" s="158"/>
      <c r="E131" s="158"/>
      <c r="F131" s="60" t="s">
        <v>110</v>
      </c>
      <c r="G131" s="61" t="s">
        <v>39</v>
      </c>
      <c r="H131" s="62"/>
      <c r="I131" s="63">
        <v>79.89</v>
      </c>
      <c r="J131" s="69">
        <f t="shared" si="7"/>
        <v>0</v>
      </c>
    </row>
    <row r="132" spans="1:10" ht="31.2" x14ac:dyDescent="0.3">
      <c r="A132" s="68"/>
      <c r="B132" s="159"/>
      <c r="C132" s="160"/>
      <c r="D132" s="160"/>
      <c r="E132" s="161"/>
      <c r="F132" s="66" t="s">
        <v>0</v>
      </c>
      <c r="G132" s="66" t="s">
        <v>140</v>
      </c>
      <c r="H132" s="66" t="s">
        <v>141</v>
      </c>
      <c r="I132" s="85" t="s">
        <v>142</v>
      </c>
      <c r="J132" s="81" t="s">
        <v>157</v>
      </c>
    </row>
    <row r="133" spans="1:10" ht="19.2" customHeight="1" x14ac:dyDescent="0.3">
      <c r="A133" s="68"/>
      <c r="B133" s="158" t="s">
        <v>187</v>
      </c>
      <c r="C133" s="158"/>
      <c r="D133" s="158"/>
      <c r="E133" s="158"/>
      <c r="F133" s="60" t="s">
        <v>112</v>
      </c>
      <c r="G133" s="102">
        <v>1247.04</v>
      </c>
      <c r="H133" s="99">
        <v>103.92</v>
      </c>
      <c r="I133" s="86"/>
      <c r="J133" s="69">
        <f>+H133*I133</f>
        <v>0</v>
      </c>
    </row>
    <row r="134" spans="1:10" ht="19.2" customHeight="1" x14ac:dyDescent="0.3">
      <c r="A134" s="68"/>
      <c r="B134" s="158" t="s">
        <v>188</v>
      </c>
      <c r="C134" s="158"/>
      <c r="D134" s="158"/>
      <c r="E134" s="158"/>
      <c r="F134" s="60" t="s">
        <v>112</v>
      </c>
      <c r="G134" s="102">
        <v>1306.2</v>
      </c>
      <c r="H134" s="99">
        <v>108.85</v>
      </c>
      <c r="I134" s="86"/>
      <c r="J134" s="69">
        <f t="shared" ref="J134:J138" si="8">+H134*I134</f>
        <v>0</v>
      </c>
    </row>
    <row r="135" spans="1:10" ht="19.2" customHeight="1" x14ac:dyDescent="0.3">
      <c r="A135" s="68"/>
      <c r="B135" s="158" t="s">
        <v>189</v>
      </c>
      <c r="C135" s="158"/>
      <c r="D135" s="158"/>
      <c r="E135" s="158"/>
      <c r="F135" s="60" t="s">
        <v>114</v>
      </c>
      <c r="G135" s="102">
        <v>2494.1999999999998</v>
      </c>
      <c r="H135" s="99">
        <v>207.85</v>
      </c>
      <c r="I135" s="86"/>
      <c r="J135" s="69">
        <f t="shared" si="8"/>
        <v>0</v>
      </c>
    </row>
    <row r="136" spans="1:10" ht="19.2" customHeight="1" x14ac:dyDescent="0.3">
      <c r="A136" s="68"/>
      <c r="B136" s="158" t="s">
        <v>190</v>
      </c>
      <c r="C136" s="158"/>
      <c r="D136" s="158"/>
      <c r="E136" s="158"/>
      <c r="F136" s="60" t="s">
        <v>114</v>
      </c>
      <c r="G136" s="102">
        <v>2612.4</v>
      </c>
      <c r="H136" s="99">
        <v>217.7</v>
      </c>
      <c r="I136" s="86"/>
      <c r="J136" s="69">
        <f t="shared" si="8"/>
        <v>0</v>
      </c>
    </row>
    <row r="137" spans="1:10" ht="19.2" customHeight="1" x14ac:dyDescent="0.3">
      <c r="A137" s="68"/>
      <c r="B137" s="158" t="s">
        <v>191</v>
      </c>
      <c r="C137" s="158"/>
      <c r="D137" s="158"/>
      <c r="E137" s="158"/>
      <c r="F137" s="60" t="s">
        <v>116</v>
      </c>
      <c r="G137" s="102">
        <v>5487.24</v>
      </c>
      <c r="H137" s="99">
        <v>457.27</v>
      </c>
      <c r="I137" s="86"/>
      <c r="J137" s="69">
        <f t="shared" si="8"/>
        <v>0</v>
      </c>
    </row>
    <row r="138" spans="1:10" ht="19.2" customHeight="1" x14ac:dyDescent="0.3">
      <c r="A138" s="68"/>
      <c r="B138" s="158" t="s">
        <v>192</v>
      </c>
      <c r="C138" s="158"/>
      <c r="D138" s="158"/>
      <c r="E138" s="158"/>
      <c r="F138" s="87" t="s">
        <v>116</v>
      </c>
      <c r="G138" s="103">
        <v>5747.28</v>
      </c>
      <c r="H138" s="101">
        <v>478.94</v>
      </c>
      <c r="I138" s="86"/>
      <c r="J138" s="69">
        <f t="shared" si="8"/>
        <v>0</v>
      </c>
    </row>
    <row r="139" spans="1:10" ht="19.2" customHeight="1" x14ac:dyDescent="0.3">
      <c r="A139" s="68"/>
      <c r="B139" s="159"/>
      <c r="C139" s="160"/>
      <c r="D139" s="160"/>
      <c r="E139" s="161"/>
      <c r="F139" s="66" t="s">
        <v>0</v>
      </c>
      <c r="G139" s="66" t="s">
        <v>6</v>
      </c>
      <c r="H139" s="66" t="s">
        <v>5</v>
      </c>
      <c r="I139" s="81" t="s">
        <v>4</v>
      </c>
      <c r="J139" s="81" t="s">
        <v>156</v>
      </c>
    </row>
    <row r="140" spans="1:10" ht="19.2" customHeight="1" x14ac:dyDescent="0.3">
      <c r="A140" s="68"/>
      <c r="B140" s="158" t="s">
        <v>117</v>
      </c>
      <c r="C140" s="158"/>
      <c r="D140" s="158"/>
      <c r="E140" s="158"/>
      <c r="F140" s="60" t="s">
        <v>118</v>
      </c>
      <c r="G140" s="61" t="s">
        <v>39</v>
      </c>
      <c r="H140" s="62"/>
      <c r="I140" s="63">
        <v>87.08</v>
      </c>
      <c r="J140" s="69">
        <f t="shared" si="7"/>
        <v>0</v>
      </c>
    </row>
    <row r="141" spans="1:10" ht="19.2" customHeight="1" x14ac:dyDescent="0.3">
      <c r="A141" s="68"/>
      <c r="B141" s="158" t="s">
        <v>119</v>
      </c>
      <c r="C141" s="158"/>
      <c r="D141" s="158"/>
      <c r="E141" s="158"/>
      <c r="F141" s="60" t="s">
        <v>120</v>
      </c>
      <c r="G141" s="61" t="s">
        <v>39</v>
      </c>
      <c r="H141" s="62"/>
      <c r="I141" s="63">
        <v>87.08</v>
      </c>
      <c r="J141" s="69">
        <f t="shared" si="7"/>
        <v>0</v>
      </c>
    </row>
    <row r="142" spans="1:10" ht="31.2" x14ac:dyDescent="0.3">
      <c r="A142" s="68"/>
      <c r="B142" s="162"/>
      <c r="C142" s="163"/>
      <c r="D142" s="163"/>
      <c r="E142" s="164"/>
      <c r="F142" s="66" t="s">
        <v>0</v>
      </c>
      <c r="G142" s="66" t="s">
        <v>140</v>
      </c>
      <c r="H142" s="66" t="s">
        <v>141</v>
      </c>
      <c r="I142" s="85" t="s">
        <v>142</v>
      </c>
      <c r="J142" s="81" t="s">
        <v>157</v>
      </c>
    </row>
    <row r="143" spans="1:10" ht="19.2" customHeight="1" x14ac:dyDescent="0.3">
      <c r="A143" s="68"/>
      <c r="B143" s="158" t="s">
        <v>193</v>
      </c>
      <c r="C143" s="158"/>
      <c r="D143" s="158"/>
      <c r="E143" s="158"/>
      <c r="F143" s="60" t="s">
        <v>122</v>
      </c>
      <c r="G143" s="63">
        <v>2496</v>
      </c>
      <c r="H143" s="99">
        <v>208</v>
      </c>
      <c r="I143" s="86"/>
      <c r="J143" s="69">
        <f>+H143*I143</f>
        <v>0</v>
      </c>
    </row>
    <row r="144" spans="1:10" ht="19.2" customHeight="1" x14ac:dyDescent="0.3">
      <c r="A144" s="68"/>
      <c r="B144" s="158" t="s">
        <v>194</v>
      </c>
      <c r="C144" s="158"/>
      <c r="D144" s="158"/>
      <c r="E144" s="158"/>
      <c r="F144" s="60" t="s">
        <v>122</v>
      </c>
      <c r="G144" s="63">
        <v>2614.3200000000002</v>
      </c>
      <c r="H144" s="99">
        <v>217.86</v>
      </c>
      <c r="I144" s="86"/>
      <c r="J144" s="69">
        <f t="shared" ref="J144:J146" si="9">+H144*I144</f>
        <v>0</v>
      </c>
    </row>
    <row r="145" spans="1:10" ht="19.2" customHeight="1" x14ac:dyDescent="0.3">
      <c r="A145" s="68"/>
      <c r="B145" s="158" t="s">
        <v>195</v>
      </c>
      <c r="C145" s="158"/>
      <c r="D145" s="158"/>
      <c r="E145" s="158"/>
      <c r="F145" s="60" t="s">
        <v>124</v>
      </c>
      <c r="G145" s="63">
        <v>4991.88</v>
      </c>
      <c r="H145" s="99">
        <v>415.99</v>
      </c>
      <c r="I145" s="86"/>
      <c r="J145" s="69">
        <f t="shared" si="9"/>
        <v>0</v>
      </c>
    </row>
    <row r="146" spans="1:10" ht="19.2" customHeight="1" x14ac:dyDescent="0.3">
      <c r="A146" s="68"/>
      <c r="B146" s="158" t="s">
        <v>196</v>
      </c>
      <c r="C146" s="158"/>
      <c r="D146" s="158"/>
      <c r="E146" s="158"/>
      <c r="F146" s="87" t="s">
        <v>124</v>
      </c>
      <c r="G146" s="100">
        <v>5228.5200000000004</v>
      </c>
      <c r="H146" s="101">
        <v>435.71</v>
      </c>
      <c r="I146" s="86"/>
      <c r="J146" s="69">
        <f t="shared" si="9"/>
        <v>0</v>
      </c>
    </row>
    <row r="147" spans="1:10" ht="19.2" customHeight="1" x14ac:dyDescent="0.3">
      <c r="A147" s="68"/>
      <c r="B147" s="159"/>
      <c r="C147" s="160"/>
      <c r="D147" s="160"/>
      <c r="E147" s="161"/>
      <c r="F147" s="66" t="s">
        <v>0</v>
      </c>
      <c r="G147" s="66" t="s">
        <v>6</v>
      </c>
      <c r="H147" s="66" t="s">
        <v>5</v>
      </c>
      <c r="I147" s="81" t="s">
        <v>4</v>
      </c>
      <c r="J147" s="81" t="s">
        <v>156</v>
      </c>
    </row>
    <row r="148" spans="1:10" ht="19.2" customHeight="1" x14ac:dyDescent="0.3">
      <c r="A148" s="68"/>
      <c r="B148" s="158" t="s">
        <v>125</v>
      </c>
      <c r="C148" s="158"/>
      <c r="D148" s="158"/>
      <c r="E148" s="158"/>
      <c r="F148" s="60" t="s">
        <v>126</v>
      </c>
      <c r="G148" s="61" t="s">
        <v>39</v>
      </c>
      <c r="H148" s="62"/>
      <c r="I148" s="63">
        <v>130.72</v>
      </c>
      <c r="J148" s="69">
        <f t="shared" si="7"/>
        <v>0</v>
      </c>
    </row>
    <row r="149" spans="1:10" ht="19.2" customHeight="1" x14ac:dyDescent="0.3">
      <c r="A149" s="68"/>
      <c r="B149" s="158" t="s">
        <v>127</v>
      </c>
      <c r="C149" s="158"/>
      <c r="D149" s="158"/>
      <c r="E149" s="158"/>
      <c r="F149" s="60" t="s">
        <v>128</v>
      </c>
      <c r="G149" s="61" t="s">
        <v>39</v>
      </c>
      <c r="H149" s="62"/>
      <c r="I149" s="63">
        <v>130.72</v>
      </c>
      <c r="J149" s="69">
        <f t="shared" si="7"/>
        <v>0</v>
      </c>
    </row>
    <row r="150" spans="1:10" ht="31.2" x14ac:dyDescent="0.3">
      <c r="A150" s="68"/>
      <c r="B150" s="165" t="s">
        <v>57</v>
      </c>
      <c r="C150" s="166"/>
      <c r="D150" s="166"/>
      <c r="E150" s="167"/>
      <c r="F150" s="66" t="s">
        <v>0</v>
      </c>
      <c r="G150" s="66" t="s">
        <v>140</v>
      </c>
      <c r="H150" s="66" t="s">
        <v>141</v>
      </c>
      <c r="I150" s="85" t="s">
        <v>142</v>
      </c>
      <c r="J150" s="81" t="s">
        <v>157</v>
      </c>
    </row>
    <row r="151" spans="1:10" ht="19.95" customHeight="1" x14ac:dyDescent="0.3">
      <c r="A151" s="68"/>
      <c r="B151" s="158" t="s">
        <v>181</v>
      </c>
      <c r="C151" s="158"/>
      <c r="D151" s="158"/>
      <c r="E151" s="158"/>
      <c r="F151" s="60" t="s">
        <v>102</v>
      </c>
      <c r="G151" s="63">
        <v>5847.12</v>
      </c>
      <c r="H151" s="104">
        <v>487.26</v>
      </c>
      <c r="I151" s="86"/>
      <c r="J151" s="69">
        <f>+H151*I151</f>
        <v>0</v>
      </c>
    </row>
    <row r="152" spans="1:10" ht="19.95" customHeight="1" x14ac:dyDescent="0.3">
      <c r="A152" s="68"/>
      <c r="B152" s="158" t="s">
        <v>182</v>
      </c>
      <c r="C152" s="158"/>
      <c r="D152" s="158"/>
      <c r="E152" s="158"/>
      <c r="F152" s="60" t="s">
        <v>102</v>
      </c>
      <c r="G152" s="63">
        <v>6124.32</v>
      </c>
      <c r="H152" s="104">
        <v>510.36</v>
      </c>
      <c r="I152" s="86"/>
      <c r="J152" s="69">
        <f t="shared" ref="J152:J156" si="10">+H152*I152</f>
        <v>0</v>
      </c>
    </row>
    <row r="153" spans="1:10" ht="19.95" customHeight="1" x14ac:dyDescent="0.3">
      <c r="A153" s="68"/>
      <c r="B153" s="158" t="s">
        <v>183</v>
      </c>
      <c r="C153" s="158"/>
      <c r="D153" s="158"/>
      <c r="E153" s="158"/>
      <c r="F153" s="60" t="s">
        <v>104</v>
      </c>
      <c r="G153" s="63">
        <v>9095.64</v>
      </c>
      <c r="H153" s="104">
        <v>757.97</v>
      </c>
      <c r="I153" s="86"/>
      <c r="J153" s="69">
        <f t="shared" si="10"/>
        <v>0</v>
      </c>
    </row>
    <row r="154" spans="1:10" ht="19.95" customHeight="1" x14ac:dyDescent="0.3">
      <c r="A154" s="68"/>
      <c r="B154" s="158" t="s">
        <v>184</v>
      </c>
      <c r="C154" s="158"/>
      <c r="D154" s="158"/>
      <c r="E154" s="158"/>
      <c r="F154" s="60" t="s">
        <v>104</v>
      </c>
      <c r="G154" s="63">
        <v>9526.7999999999993</v>
      </c>
      <c r="H154" s="104">
        <v>793.9</v>
      </c>
      <c r="I154" s="86"/>
      <c r="J154" s="69">
        <f t="shared" si="10"/>
        <v>0</v>
      </c>
    </row>
    <row r="155" spans="1:10" ht="19.95" customHeight="1" x14ac:dyDescent="0.3">
      <c r="A155" s="68"/>
      <c r="B155" s="158" t="s">
        <v>185</v>
      </c>
      <c r="C155" s="158"/>
      <c r="D155" s="158"/>
      <c r="E155" s="158"/>
      <c r="F155" s="60" t="s">
        <v>106</v>
      </c>
      <c r="G155" s="63">
        <v>15592.44</v>
      </c>
      <c r="H155" s="104">
        <v>1299.3699999999999</v>
      </c>
      <c r="I155" s="86"/>
      <c r="J155" s="69">
        <f t="shared" si="10"/>
        <v>0</v>
      </c>
    </row>
    <row r="156" spans="1:10" ht="19.95" customHeight="1" x14ac:dyDescent="0.3">
      <c r="A156" s="68"/>
      <c r="B156" s="158" t="s">
        <v>186</v>
      </c>
      <c r="C156" s="158"/>
      <c r="D156" s="158"/>
      <c r="E156" s="158"/>
      <c r="F156" s="87" t="s">
        <v>106</v>
      </c>
      <c r="G156" s="100">
        <v>16331.52</v>
      </c>
      <c r="H156" s="105">
        <v>1360.96</v>
      </c>
      <c r="I156" s="86"/>
      <c r="J156" s="69">
        <f t="shared" si="10"/>
        <v>0</v>
      </c>
    </row>
    <row r="157" spans="1:10" ht="19.95" customHeight="1" x14ac:dyDescent="0.3">
      <c r="A157" s="68"/>
      <c r="B157" s="159"/>
      <c r="C157" s="160"/>
      <c r="D157" s="160"/>
      <c r="E157" s="161"/>
      <c r="F157" s="66" t="s">
        <v>0</v>
      </c>
      <c r="G157" s="66" t="s">
        <v>6</v>
      </c>
      <c r="H157" s="66" t="s">
        <v>5</v>
      </c>
      <c r="I157" s="81" t="s">
        <v>4</v>
      </c>
      <c r="J157" s="81" t="s">
        <v>156</v>
      </c>
    </row>
    <row r="158" spans="1:10" ht="19.95" customHeight="1" x14ac:dyDescent="0.3">
      <c r="A158" s="68"/>
      <c r="B158" s="158" t="s">
        <v>107</v>
      </c>
      <c r="C158" s="158"/>
      <c r="D158" s="158"/>
      <c r="E158" s="158"/>
      <c r="F158" s="60" t="s">
        <v>108</v>
      </c>
      <c r="G158" s="61" t="s">
        <v>39</v>
      </c>
      <c r="H158" s="62"/>
      <c r="I158" s="63">
        <v>68.05</v>
      </c>
      <c r="J158" s="69">
        <f t="shared" ref="J158:J177" si="11">+H158*I158</f>
        <v>0</v>
      </c>
    </row>
    <row r="159" spans="1:10" ht="19.95" customHeight="1" x14ac:dyDescent="0.3">
      <c r="A159" s="68"/>
      <c r="B159" s="158" t="s">
        <v>109</v>
      </c>
      <c r="C159" s="158"/>
      <c r="D159" s="158"/>
      <c r="E159" s="158"/>
      <c r="F159" s="60" t="s">
        <v>110</v>
      </c>
      <c r="G159" s="61" t="s">
        <v>39</v>
      </c>
      <c r="H159" s="62"/>
      <c r="I159" s="63">
        <v>68.05</v>
      </c>
      <c r="J159" s="69">
        <f t="shared" si="11"/>
        <v>0</v>
      </c>
    </row>
    <row r="160" spans="1:10" ht="31.2" x14ac:dyDescent="0.3">
      <c r="A160" s="68"/>
      <c r="B160" s="162"/>
      <c r="C160" s="163"/>
      <c r="D160" s="163"/>
      <c r="E160" s="164"/>
      <c r="F160" s="66" t="s">
        <v>0</v>
      </c>
      <c r="G160" s="66" t="s">
        <v>140</v>
      </c>
      <c r="H160" s="66" t="s">
        <v>141</v>
      </c>
      <c r="I160" s="85" t="s">
        <v>142</v>
      </c>
      <c r="J160" s="81" t="s">
        <v>157</v>
      </c>
    </row>
    <row r="161" spans="1:10" ht="19.2" customHeight="1" x14ac:dyDescent="0.3">
      <c r="A161" s="68"/>
      <c r="B161" s="158" t="s">
        <v>187</v>
      </c>
      <c r="C161" s="158"/>
      <c r="D161" s="158"/>
      <c r="E161" s="158"/>
      <c r="F161" s="60" t="s">
        <v>112</v>
      </c>
      <c r="G161" s="63">
        <v>1062.3599999999999</v>
      </c>
      <c r="H161" s="99">
        <v>88.53</v>
      </c>
      <c r="I161" s="86"/>
      <c r="J161" s="69">
        <f>+H161*I161</f>
        <v>0</v>
      </c>
    </row>
    <row r="162" spans="1:10" ht="19.2" customHeight="1" x14ac:dyDescent="0.3">
      <c r="A162" s="68"/>
      <c r="B162" s="158" t="s">
        <v>188</v>
      </c>
      <c r="C162" s="158"/>
      <c r="D162" s="158"/>
      <c r="E162" s="158"/>
      <c r="F162" s="60" t="s">
        <v>112</v>
      </c>
      <c r="G162" s="63">
        <v>1112.76</v>
      </c>
      <c r="H162" s="99">
        <v>92.73</v>
      </c>
      <c r="I162" s="86"/>
      <c r="J162" s="69">
        <f t="shared" ref="J162:J166" si="12">+H162*I162</f>
        <v>0</v>
      </c>
    </row>
    <row r="163" spans="1:10" ht="19.2" customHeight="1" x14ac:dyDescent="0.3">
      <c r="A163" s="68"/>
      <c r="B163" s="158" t="s">
        <v>189</v>
      </c>
      <c r="C163" s="158"/>
      <c r="D163" s="158"/>
      <c r="E163" s="158"/>
      <c r="F163" s="60" t="s">
        <v>114</v>
      </c>
      <c r="G163" s="63">
        <v>2124.7199999999998</v>
      </c>
      <c r="H163" s="99">
        <v>177.06</v>
      </c>
      <c r="I163" s="86"/>
      <c r="J163" s="69">
        <f t="shared" si="12"/>
        <v>0</v>
      </c>
    </row>
    <row r="164" spans="1:10" ht="19.2" customHeight="1" x14ac:dyDescent="0.3">
      <c r="A164" s="68"/>
      <c r="B164" s="158" t="s">
        <v>190</v>
      </c>
      <c r="C164" s="158"/>
      <c r="D164" s="158"/>
      <c r="E164" s="158"/>
      <c r="F164" s="60" t="s">
        <v>114</v>
      </c>
      <c r="G164" s="63">
        <v>2225.4</v>
      </c>
      <c r="H164" s="99">
        <v>185.45</v>
      </c>
      <c r="I164" s="86"/>
      <c r="J164" s="69">
        <f t="shared" si="12"/>
        <v>0</v>
      </c>
    </row>
    <row r="165" spans="1:10" ht="19.2" customHeight="1" x14ac:dyDescent="0.3">
      <c r="A165" s="68"/>
      <c r="B165" s="158" t="s">
        <v>191</v>
      </c>
      <c r="C165" s="158"/>
      <c r="D165" s="158"/>
      <c r="E165" s="158"/>
      <c r="F165" s="60" t="s">
        <v>116</v>
      </c>
      <c r="G165" s="63">
        <v>4674.24</v>
      </c>
      <c r="H165" s="99">
        <v>389.52</v>
      </c>
      <c r="I165" s="86"/>
      <c r="J165" s="69">
        <f t="shared" si="12"/>
        <v>0</v>
      </c>
    </row>
    <row r="166" spans="1:10" ht="19.2" customHeight="1" x14ac:dyDescent="0.3">
      <c r="A166" s="68"/>
      <c r="B166" s="158" t="s">
        <v>192</v>
      </c>
      <c r="C166" s="158"/>
      <c r="D166" s="158"/>
      <c r="E166" s="158"/>
      <c r="F166" s="87" t="s">
        <v>116</v>
      </c>
      <c r="G166" s="100">
        <v>4895.76</v>
      </c>
      <c r="H166" s="101">
        <v>407.98</v>
      </c>
      <c r="I166" s="86"/>
      <c r="J166" s="69">
        <f t="shared" si="12"/>
        <v>0</v>
      </c>
    </row>
    <row r="167" spans="1:10" ht="15.6" x14ac:dyDescent="0.3">
      <c r="A167" s="68"/>
      <c r="B167" s="159"/>
      <c r="C167" s="160"/>
      <c r="D167" s="160"/>
      <c r="E167" s="161"/>
      <c r="F167" s="66" t="s">
        <v>0</v>
      </c>
      <c r="G167" s="66" t="s">
        <v>6</v>
      </c>
      <c r="H167" s="66" t="s">
        <v>5</v>
      </c>
      <c r="I167" s="81" t="s">
        <v>4</v>
      </c>
      <c r="J167" s="81" t="s">
        <v>156</v>
      </c>
    </row>
    <row r="168" spans="1:10" ht="19.2" customHeight="1" x14ac:dyDescent="0.3">
      <c r="A168" s="68"/>
      <c r="B168" s="158" t="s">
        <v>117</v>
      </c>
      <c r="C168" s="158"/>
      <c r="D168" s="158"/>
      <c r="E168" s="158"/>
      <c r="F168" s="60" t="s">
        <v>118</v>
      </c>
      <c r="G168" s="61" t="s">
        <v>39</v>
      </c>
      <c r="H168" s="62"/>
      <c r="I168" s="63">
        <v>74.180000000000007</v>
      </c>
      <c r="J168" s="69">
        <f t="shared" si="11"/>
        <v>0</v>
      </c>
    </row>
    <row r="169" spans="1:10" ht="19.2" customHeight="1" x14ac:dyDescent="0.3">
      <c r="A169" s="68"/>
      <c r="B169" s="158" t="s">
        <v>119</v>
      </c>
      <c r="C169" s="158"/>
      <c r="D169" s="158"/>
      <c r="E169" s="158"/>
      <c r="F169" s="60" t="s">
        <v>120</v>
      </c>
      <c r="G169" s="61" t="s">
        <v>39</v>
      </c>
      <c r="H169" s="62"/>
      <c r="I169" s="63">
        <v>74.180000000000007</v>
      </c>
      <c r="J169" s="69">
        <f t="shared" si="11"/>
        <v>0</v>
      </c>
    </row>
    <row r="170" spans="1:10" ht="31.2" x14ac:dyDescent="0.3">
      <c r="A170" s="68"/>
      <c r="B170" s="162"/>
      <c r="C170" s="163"/>
      <c r="D170" s="163"/>
      <c r="E170" s="164"/>
      <c r="F170" s="66" t="s">
        <v>0</v>
      </c>
      <c r="G170" s="66" t="s">
        <v>140</v>
      </c>
      <c r="H170" s="66" t="s">
        <v>141</v>
      </c>
      <c r="I170" s="85" t="s">
        <v>142</v>
      </c>
      <c r="J170" s="81" t="s">
        <v>157</v>
      </c>
    </row>
    <row r="171" spans="1:10" ht="19.2" customHeight="1" x14ac:dyDescent="0.3">
      <c r="A171" s="68"/>
      <c r="B171" s="158" t="s">
        <v>193</v>
      </c>
      <c r="C171" s="158"/>
      <c r="D171" s="158"/>
      <c r="E171" s="158"/>
      <c r="F171" s="60" t="s">
        <v>122</v>
      </c>
      <c r="G171" s="63">
        <v>2126.16</v>
      </c>
      <c r="H171" s="99">
        <v>177.18</v>
      </c>
      <c r="I171" s="86"/>
      <c r="J171" s="69">
        <f>+H171*I171</f>
        <v>0</v>
      </c>
    </row>
    <row r="172" spans="1:10" ht="19.2" customHeight="1" x14ac:dyDescent="0.3">
      <c r="A172" s="68"/>
      <c r="B172" s="158" t="s">
        <v>194</v>
      </c>
      <c r="C172" s="158"/>
      <c r="D172" s="158"/>
      <c r="E172" s="158"/>
      <c r="F172" s="60" t="s">
        <v>122</v>
      </c>
      <c r="G172" s="63">
        <v>2226.96</v>
      </c>
      <c r="H172" s="99">
        <v>185.58</v>
      </c>
      <c r="I172" s="86"/>
      <c r="J172" s="69">
        <f t="shared" ref="J172:J174" si="13">+H172*I172</f>
        <v>0</v>
      </c>
    </row>
    <row r="173" spans="1:10" ht="19.2" customHeight="1" x14ac:dyDescent="0.3">
      <c r="A173" s="68"/>
      <c r="B173" s="158" t="s">
        <v>195</v>
      </c>
      <c r="C173" s="158"/>
      <c r="D173" s="158"/>
      <c r="E173" s="158"/>
      <c r="F173" s="60" t="s">
        <v>124</v>
      </c>
      <c r="G173" s="63">
        <v>4252.32</v>
      </c>
      <c r="H173" s="99">
        <v>354.36</v>
      </c>
      <c r="I173" s="86"/>
      <c r="J173" s="69">
        <f t="shared" si="13"/>
        <v>0</v>
      </c>
    </row>
    <row r="174" spans="1:10" ht="19.2" customHeight="1" x14ac:dyDescent="0.3">
      <c r="A174" s="68"/>
      <c r="B174" s="158" t="s">
        <v>196</v>
      </c>
      <c r="C174" s="158"/>
      <c r="D174" s="158"/>
      <c r="E174" s="158"/>
      <c r="F174" s="87" t="s">
        <v>124</v>
      </c>
      <c r="G174" s="100">
        <v>4453.92</v>
      </c>
      <c r="H174" s="101">
        <v>371.16</v>
      </c>
      <c r="I174" s="86"/>
      <c r="J174" s="69">
        <f t="shared" si="13"/>
        <v>0</v>
      </c>
    </row>
    <row r="175" spans="1:10" ht="19.2" customHeight="1" x14ac:dyDescent="0.3">
      <c r="A175" s="68"/>
      <c r="B175" s="159"/>
      <c r="C175" s="160"/>
      <c r="D175" s="160"/>
      <c r="E175" s="161"/>
      <c r="F175" s="66" t="s">
        <v>0</v>
      </c>
      <c r="G175" s="66" t="s">
        <v>6</v>
      </c>
      <c r="H175" s="66" t="s">
        <v>5</v>
      </c>
      <c r="I175" s="81" t="s">
        <v>4</v>
      </c>
      <c r="J175" s="81" t="s">
        <v>156</v>
      </c>
    </row>
    <row r="176" spans="1:10" ht="19.2" customHeight="1" x14ac:dyDescent="0.3">
      <c r="A176" s="68"/>
      <c r="B176" s="158" t="s">
        <v>125</v>
      </c>
      <c r="C176" s="158"/>
      <c r="D176" s="158"/>
      <c r="E176" s="158"/>
      <c r="F176" s="60" t="s">
        <v>126</v>
      </c>
      <c r="G176" s="61" t="s">
        <v>39</v>
      </c>
      <c r="H176" s="62"/>
      <c r="I176" s="63">
        <v>111.35</v>
      </c>
      <c r="J176" s="69">
        <f t="shared" si="11"/>
        <v>0</v>
      </c>
    </row>
    <row r="177" spans="1:10" ht="19.2" customHeight="1" x14ac:dyDescent="0.3">
      <c r="A177" s="68"/>
      <c r="B177" s="158" t="s">
        <v>127</v>
      </c>
      <c r="C177" s="158"/>
      <c r="D177" s="158"/>
      <c r="E177" s="158"/>
      <c r="F177" s="60" t="s">
        <v>128</v>
      </c>
      <c r="G177" s="61" t="s">
        <v>39</v>
      </c>
      <c r="H177" s="106"/>
      <c r="I177" s="63">
        <v>111.35</v>
      </c>
      <c r="J177" s="69">
        <f t="shared" si="11"/>
        <v>0</v>
      </c>
    </row>
    <row r="178" spans="1:10" ht="19.2" customHeight="1" x14ac:dyDescent="0.3">
      <c r="A178" s="68"/>
      <c r="B178" s="157" t="s">
        <v>3</v>
      </c>
      <c r="C178" s="157"/>
      <c r="D178" s="157"/>
      <c r="E178" s="157"/>
      <c r="F178" s="70"/>
      <c r="G178" s="71"/>
      <c r="H178" s="72"/>
      <c r="I178" s="73"/>
      <c r="J178" s="74">
        <f>SUM(J123:J177)</f>
        <v>0</v>
      </c>
    </row>
    <row r="179" spans="1:10" ht="15.6" x14ac:dyDescent="0.3">
      <c r="A179" s="77"/>
      <c r="B179" s="107"/>
      <c r="C179" s="107"/>
      <c r="D179" s="107"/>
      <c r="E179" s="107"/>
      <c r="F179" s="108"/>
      <c r="G179" s="108"/>
      <c r="H179" s="109"/>
      <c r="I179" s="110"/>
      <c r="J179" s="111"/>
    </row>
    <row r="180" spans="1:10" ht="20.25" customHeight="1" x14ac:dyDescent="0.3">
      <c r="A180" s="80"/>
      <c r="B180" s="171" t="s">
        <v>137</v>
      </c>
      <c r="C180" s="171"/>
      <c r="D180" s="171"/>
      <c r="E180" s="171"/>
      <c r="F180" s="66" t="s">
        <v>0</v>
      </c>
      <c r="G180" s="66" t="s">
        <v>6</v>
      </c>
      <c r="H180" s="66" t="s">
        <v>5</v>
      </c>
      <c r="I180" s="81" t="s">
        <v>4</v>
      </c>
      <c r="J180" s="81" t="s">
        <v>156</v>
      </c>
    </row>
    <row r="181" spans="1:10" ht="19.2" customHeight="1" x14ac:dyDescent="0.3">
      <c r="A181" s="68"/>
      <c r="B181" s="158" t="s">
        <v>137</v>
      </c>
      <c r="C181" s="158"/>
      <c r="D181" s="158"/>
      <c r="E181" s="158"/>
      <c r="F181" s="60" t="s">
        <v>138</v>
      </c>
      <c r="G181" s="61" t="s">
        <v>39</v>
      </c>
      <c r="H181" s="62"/>
      <c r="I181" s="63">
        <v>194.71</v>
      </c>
      <c r="J181" s="69">
        <f>+H181*I181</f>
        <v>0</v>
      </c>
    </row>
    <row r="182" spans="1:10" ht="19.2" customHeight="1" x14ac:dyDescent="0.3">
      <c r="A182" s="68"/>
      <c r="B182" s="157" t="s">
        <v>3</v>
      </c>
      <c r="C182" s="157"/>
      <c r="D182" s="157"/>
      <c r="E182" s="157"/>
      <c r="F182" s="70"/>
      <c r="G182" s="71"/>
      <c r="H182" s="72"/>
      <c r="I182" s="73"/>
      <c r="J182" s="74">
        <f>SUM(J181:J181)</f>
        <v>0</v>
      </c>
    </row>
    <row r="183" spans="1:10" ht="19.2" customHeight="1" x14ac:dyDescent="0.3">
      <c r="A183" s="77"/>
      <c r="B183" s="107"/>
      <c r="C183" s="107"/>
      <c r="D183" s="107"/>
      <c r="E183" s="107"/>
      <c r="F183" s="108"/>
      <c r="G183" s="108"/>
      <c r="H183" s="109"/>
      <c r="I183" s="110"/>
      <c r="J183" s="111"/>
    </row>
    <row r="184" spans="1:10" ht="20.25" customHeight="1" x14ac:dyDescent="0.3">
      <c r="A184" s="80"/>
      <c r="B184" s="171" t="s">
        <v>139</v>
      </c>
      <c r="C184" s="171"/>
      <c r="D184" s="171"/>
      <c r="E184" s="171"/>
      <c r="F184" s="66" t="s">
        <v>0</v>
      </c>
      <c r="G184" s="66" t="s">
        <v>6</v>
      </c>
      <c r="H184" s="66" t="s">
        <v>5</v>
      </c>
      <c r="I184" s="81" t="s">
        <v>4</v>
      </c>
      <c r="J184" s="81" t="s">
        <v>156</v>
      </c>
    </row>
    <row r="185" spans="1:10" ht="19.2" customHeight="1" x14ac:dyDescent="0.3">
      <c r="A185" s="68"/>
      <c r="B185" s="158" t="s">
        <v>134</v>
      </c>
      <c r="C185" s="158"/>
      <c r="D185" s="158"/>
      <c r="E185" s="158"/>
      <c r="F185" s="60" t="s">
        <v>27</v>
      </c>
      <c r="G185" s="61" t="s">
        <v>71</v>
      </c>
      <c r="H185" s="62"/>
      <c r="I185" s="63">
        <v>346.93</v>
      </c>
      <c r="J185" s="69">
        <f>+H185*I185</f>
        <v>0</v>
      </c>
    </row>
    <row r="186" spans="1:10" ht="19.2" customHeight="1" x14ac:dyDescent="0.3">
      <c r="A186" s="68"/>
      <c r="B186" s="158" t="s">
        <v>135</v>
      </c>
      <c r="C186" s="158"/>
      <c r="D186" s="158"/>
      <c r="E186" s="158"/>
      <c r="F186" s="60" t="s">
        <v>28</v>
      </c>
      <c r="G186" s="61" t="s">
        <v>71</v>
      </c>
      <c r="H186" s="62"/>
      <c r="I186" s="63">
        <v>408.59</v>
      </c>
      <c r="J186" s="69">
        <f>+H186*I186</f>
        <v>0</v>
      </c>
    </row>
    <row r="187" spans="1:10" ht="19.2" customHeight="1" x14ac:dyDescent="0.3">
      <c r="A187" s="68"/>
      <c r="B187" s="158" t="s">
        <v>136</v>
      </c>
      <c r="C187" s="158"/>
      <c r="D187" s="158"/>
      <c r="E187" s="158"/>
      <c r="F187" s="60" t="s">
        <v>29</v>
      </c>
      <c r="G187" s="61" t="s">
        <v>71</v>
      </c>
      <c r="H187" s="62"/>
      <c r="I187" s="63">
        <v>1341.71</v>
      </c>
      <c r="J187" s="69">
        <f>+H187*I187</f>
        <v>0</v>
      </c>
    </row>
    <row r="188" spans="1:10" ht="19.2" customHeight="1" x14ac:dyDescent="0.3">
      <c r="A188" s="68"/>
      <c r="B188" s="157" t="s">
        <v>3</v>
      </c>
      <c r="C188" s="157"/>
      <c r="D188" s="157"/>
      <c r="E188" s="157"/>
      <c r="F188" s="70"/>
      <c r="G188" s="71"/>
      <c r="H188" s="72"/>
      <c r="I188" s="73"/>
      <c r="J188" s="74">
        <f>SUM(J185:J187)</f>
        <v>0</v>
      </c>
    </row>
    <row r="189" spans="1:10" ht="15.6" customHeight="1" x14ac:dyDescent="0.3">
      <c r="A189" s="77"/>
      <c r="B189" s="107"/>
      <c r="C189" s="107"/>
      <c r="D189" s="107"/>
      <c r="E189" s="107"/>
      <c r="F189" s="108"/>
      <c r="G189" s="108"/>
      <c r="H189" s="109"/>
      <c r="I189" s="110"/>
      <c r="J189" s="111"/>
    </row>
    <row r="190" spans="1:10" ht="20.25" customHeight="1" x14ac:dyDescent="0.3">
      <c r="A190" s="80"/>
      <c r="B190" s="172" t="s">
        <v>144</v>
      </c>
      <c r="C190" s="173"/>
      <c r="D190" s="173"/>
      <c r="E190" s="174"/>
      <c r="F190" s="66" t="s">
        <v>0</v>
      </c>
      <c r="G190" s="66" t="s">
        <v>6</v>
      </c>
      <c r="H190" s="66" t="s">
        <v>5</v>
      </c>
      <c r="I190" s="81" t="s">
        <v>4</v>
      </c>
      <c r="J190" s="81" t="s">
        <v>156</v>
      </c>
    </row>
    <row r="191" spans="1:10" ht="20.25" customHeight="1" x14ac:dyDescent="0.3">
      <c r="A191" s="80"/>
      <c r="B191" s="165" t="s">
        <v>61</v>
      </c>
      <c r="C191" s="166"/>
      <c r="D191" s="166"/>
      <c r="E191" s="167"/>
      <c r="F191" s="66"/>
      <c r="G191" s="66"/>
      <c r="H191" s="66"/>
      <c r="I191" s="67"/>
      <c r="J191" s="81"/>
    </row>
    <row r="192" spans="1:10" ht="19.2" customHeight="1" x14ac:dyDescent="0.3">
      <c r="A192" s="68"/>
      <c r="B192" s="159" t="s">
        <v>145</v>
      </c>
      <c r="C192" s="160"/>
      <c r="D192" s="160"/>
      <c r="E192" s="161"/>
      <c r="F192" s="60" t="s">
        <v>130</v>
      </c>
      <c r="G192" s="61" t="s">
        <v>39</v>
      </c>
      <c r="H192" s="62"/>
      <c r="I192" s="64">
        <v>73.849999999999994</v>
      </c>
      <c r="J192" s="69">
        <f>+H192*I192</f>
        <v>0</v>
      </c>
    </row>
    <row r="193" spans="1:67" ht="19.2" customHeight="1" x14ac:dyDescent="0.3">
      <c r="A193" s="68"/>
      <c r="B193" s="158" t="s">
        <v>146</v>
      </c>
      <c r="C193" s="158"/>
      <c r="D193" s="158"/>
      <c r="E193" s="158"/>
      <c r="F193" s="60" t="s">
        <v>131</v>
      </c>
      <c r="G193" s="61" t="s">
        <v>39</v>
      </c>
      <c r="H193" s="62"/>
      <c r="I193" s="63">
        <v>128.18</v>
      </c>
      <c r="J193" s="69">
        <f>+H193*I193</f>
        <v>0</v>
      </c>
    </row>
    <row r="194" spans="1:67" ht="19.2" customHeight="1" x14ac:dyDescent="0.3">
      <c r="A194" s="80"/>
      <c r="B194" s="175" t="s">
        <v>57</v>
      </c>
      <c r="C194" s="175"/>
      <c r="D194" s="175"/>
      <c r="E194" s="175"/>
      <c r="F194" s="66"/>
      <c r="G194" s="66"/>
      <c r="H194" s="66"/>
      <c r="I194" s="81"/>
      <c r="J194" s="81"/>
    </row>
    <row r="195" spans="1:67" ht="19.2" customHeight="1" x14ac:dyDescent="0.3">
      <c r="A195" s="68"/>
      <c r="B195" s="159" t="s">
        <v>145</v>
      </c>
      <c r="C195" s="160"/>
      <c r="D195" s="160"/>
      <c r="E195" s="161"/>
      <c r="F195" s="60" t="s">
        <v>130</v>
      </c>
      <c r="G195" s="61" t="s">
        <v>39</v>
      </c>
      <c r="H195" s="62"/>
      <c r="I195" s="63">
        <v>62.92</v>
      </c>
      <c r="J195" s="69">
        <f>+H195*I195</f>
        <v>0</v>
      </c>
    </row>
    <row r="196" spans="1:67" ht="19.2" customHeight="1" x14ac:dyDescent="0.3">
      <c r="A196" s="68"/>
      <c r="B196" s="158" t="s">
        <v>146</v>
      </c>
      <c r="C196" s="158"/>
      <c r="D196" s="158"/>
      <c r="E196" s="158"/>
      <c r="F196" s="60" t="s">
        <v>131</v>
      </c>
      <c r="G196" s="61" t="s">
        <v>39</v>
      </c>
      <c r="H196" s="62"/>
      <c r="I196" s="63">
        <v>109.18</v>
      </c>
      <c r="J196" s="69">
        <f>+H196*I196</f>
        <v>0</v>
      </c>
    </row>
    <row r="197" spans="1:67" ht="19.2" customHeight="1" x14ac:dyDescent="0.3">
      <c r="A197" s="68"/>
      <c r="B197" s="157" t="s">
        <v>3</v>
      </c>
      <c r="C197" s="157"/>
      <c r="D197" s="157"/>
      <c r="E197" s="157"/>
      <c r="F197" s="70"/>
      <c r="G197" s="71"/>
      <c r="H197" s="72"/>
      <c r="I197" s="73"/>
      <c r="J197" s="74">
        <f>SUM(J192:J196)</f>
        <v>0</v>
      </c>
    </row>
    <row r="198" spans="1:67" x14ac:dyDescent="0.3">
      <c r="A198" s="77"/>
      <c r="B198" s="77"/>
      <c r="C198" s="77"/>
      <c r="D198" s="77"/>
      <c r="E198" s="77"/>
      <c r="F198" s="77"/>
      <c r="G198" s="77"/>
      <c r="H198" s="77"/>
      <c r="I198" s="77"/>
      <c r="J198" s="77"/>
    </row>
    <row r="199" spans="1:67" ht="20.25" customHeight="1" x14ac:dyDescent="0.3">
      <c r="A199" s="80"/>
      <c r="B199" s="171" t="s">
        <v>38</v>
      </c>
      <c r="C199" s="171"/>
      <c r="D199" s="171"/>
      <c r="E199" s="171"/>
      <c r="F199" s="66" t="s">
        <v>0</v>
      </c>
      <c r="G199" s="66" t="s">
        <v>6</v>
      </c>
      <c r="H199" s="66" t="s">
        <v>5</v>
      </c>
      <c r="I199" s="81" t="s">
        <v>4</v>
      </c>
      <c r="J199" s="81" t="s">
        <v>156</v>
      </c>
    </row>
    <row r="200" spans="1:67" ht="19.2" customHeight="1" x14ac:dyDescent="0.3">
      <c r="A200" s="68"/>
      <c r="B200" s="158" t="s">
        <v>38</v>
      </c>
      <c r="C200" s="158"/>
      <c r="D200" s="158"/>
      <c r="E200" s="158"/>
      <c r="F200" s="60" t="s">
        <v>132</v>
      </c>
      <c r="G200" s="61" t="s">
        <v>133</v>
      </c>
      <c r="H200" s="62"/>
      <c r="I200" s="63">
        <v>11.79</v>
      </c>
      <c r="J200" s="69">
        <f>+H200*I200</f>
        <v>0</v>
      </c>
    </row>
    <row r="201" spans="1:67" ht="19.2" customHeight="1" x14ac:dyDescent="0.3">
      <c r="A201" s="68"/>
      <c r="B201" s="157" t="s">
        <v>3</v>
      </c>
      <c r="C201" s="157"/>
      <c r="D201" s="157"/>
      <c r="E201" s="157"/>
      <c r="F201" s="70"/>
      <c r="G201" s="71"/>
      <c r="H201" s="72"/>
      <c r="I201" s="73"/>
      <c r="J201" s="74">
        <f>SUM(J200)</f>
        <v>0</v>
      </c>
    </row>
    <row r="202" spans="1:67" ht="16.5" customHeight="1" x14ac:dyDescent="0.3">
      <c r="A202" s="112"/>
      <c r="B202" s="169"/>
      <c r="C202" s="170"/>
      <c r="D202" s="170"/>
      <c r="E202" s="170"/>
      <c r="F202" s="170"/>
      <c r="G202" s="170"/>
      <c r="H202" s="170"/>
      <c r="I202" s="170"/>
      <c r="J202" s="170"/>
    </row>
    <row r="203" spans="1:67" s="14" customFormat="1" ht="21" customHeight="1" x14ac:dyDescent="0.3">
      <c r="A203" s="80"/>
      <c r="B203" s="168" t="s">
        <v>46</v>
      </c>
      <c r="C203" s="168"/>
      <c r="D203" s="168"/>
      <c r="E203" s="168"/>
      <c r="F203" s="65" t="s">
        <v>0</v>
      </c>
      <c r="G203" s="65" t="s">
        <v>6</v>
      </c>
      <c r="H203" s="66" t="s">
        <v>5</v>
      </c>
      <c r="I203" s="81" t="s">
        <v>4</v>
      </c>
      <c r="J203" s="83" t="s">
        <v>156</v>
      </c>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row>
    <row r="204" spans="1:67" ht="22.5" customHeight="1" x14ac:dyDescent="0.3">
      <c r="A204" s="68"/>
      <c r="B204" s="193" t="s">
        <v>47</v>
      </c>
      <c r="C204" s="193"/>
      <c r="D204" s="193"/>
      <c r="E204" s="193"/>
      <c r="F204" s="106"/>
      <c r="G204" s="106"/>
      <c r="H204" s="62"/>
      <c r="I204" s="113"/>
      <c r="J204" s="69">
        <f>+H204*I204</f>
        <v>0</v>
      </c>
    </row>
    <row r="205" spans="1:67" ht="22.5" customHeight="1" x14ac:dyDescent="0.3">
      <c r="A205" s="68"/>
      <c r="B205" s="193" t="s">
        <v>47</v>
      </c>
      <c r="C205" s="193"/>
      <c r="D205" s="193"/>
      <c r="E205" s="193"/>
      <c r="F205" s="106"/>
      <c r="G205" s="106"/>
      <c r="H205" s="62"/>
      <c r="I205" s="113"/>
      <c r="J205" s="69">
        <f t="shared" ref="J205:J213" si="14">+H205*I205</f>
        <v>0</v>
      </c>
    </row>
    <row r="206" spans="1:67" ht="22.5" customHeight="1" x14ac:dyDescent="0.3">
      <c r="A206" s="68"/>
      <c r="B206" s="193" t="s">
        <v>47</v>
      </c>
      <c r="C206" s="193"/>
      <c r="D206" s="193"/>
      <c r="E206" s="193"/>
      <c r="F206" s="106"/>
      <c r="G206" s="106"/>
      <c r="H206" s="62"/>
      <c r="I206" s="113"/>
      <c r="J206" s="69">
        <f t="shared" si="14"/>
        <v>0</v>
      </c>
    </row>
    <row r="207" spans="1:67" ht="22.5" customHeight="1" x14ac:dyDescent="0.3">
      <c r="A207" s="68"/>
      <c r="B207" s="193" t="s">
        <v>47</v>
      </c>
      <c r="C207" s="193"/>
      <c r="D207" s="193"/>
      <c r="E207" s="193"/>
      <c r="F207" s="106"/>
      <c r="G207" s="106"/>
      <c r="H207" s="62"/>
      <c r="I207" s="113"/>
      <c r="J207" s="69">
        <f t="shared" si="14"/>
        <v>0</v>
      </c>
    </row>
    <row r="208" spans="1:67" ht="22.5" customHeight="1" x14ac:dyDescent="0.3">
      <c r="A208" s="68"/>
      <c r="B208" s="193" t="s">
        <v>47</v>
      </c>
      <c r="C208" s="193"/>
      <c r="D208" s="193"/>
      <c r="E208" s="193"/>
      <c r="F208" s="106"/>
      <c r="G208" s="106"/>
      <c r="H208" s="62"/>
      <c r="I208" s="113"/>
      <c r="J208" s="69">
        <f t="shared" si="14"/>
        <v>0</v>
      </c>
    </row>
    <row r="209" spans="1:10" ht="22.5" customHeight="1" x14ac:dyDescent="0.3">
      <c r="A209" s="68"/>
      <c r="B209" s="193" t="s">
        <v>47</v>
      </c>
      <c r="C209" s="193"/>
      <c r="D209" s="193"/>
      <c r="E209" s="193"/>
      <c r="F209" s="106"/>
      <c r="G209" s="106"/>
      <c r="H209" s="62"/>
      <c r="I209" s="113"/>
      <c r="J209" s="69">
        <f t="shared" si="14"/>
        <v>0</v>
      </c>
    </row>
    <row r="210" spans="1:10" ht="22.5" customHeight="1" x14ac:dyDescent="0.3">
      <c r="A210" s="68"/>
      <c r="B210" s="193" t="s">
        <v>47</v>
      </c>
      <c r="C210" s="193"/>
      <c r="D210" s="193"/>
      <c r="E210" s="193"/>
      <c r="F210" s="106"/>
      <c r="G210" s="106"/>
      <c r="H210" s="62"/>
      <c r="I210" s="113"/>
      <c r="J210" s="69">
        <f t="shared" si="14"/>
        <v>0</v>
      </c>
    </row>
    <row r="211" spans="1:10" ht="22.5" customHeight="1" x14ac:dyDescent="0.3">
      <c r="A211" s="68"/>
      <c r="B211" s="193" t="s">
        <v>47</v>
      </c>
      <c r="C211" s="193"/>
      <c r="D211" s="193"/>
      <c r="E211" s="193"/>
      <c r="F211" s="106"/>
      <c r="G211" s="106"/>
      <c r="H211" s="62"/>
      <c r="I211" s="113"/>
      <c r="J211" s="69">
        <f t="shared" si="14"/>
        <v>0</v>
      </c>
    </row>
    <row r="212" spans="1:10" ht="22.5" customHeight="1" x14ac:dyDescent="0.3">
      <c r="A212" s="68"/>
      <c r="B212" s="193" t="s">
        <v>47</v>
      </c>
      <c r="C212" s="193"/>
      <c r="D212" s="193"/>
      <c r="E212" s="193"/>
      <c r="F212" s="106"/>
      <c r="G212" s="106"/>
      <c r="H212" s="62"/>
      <c r="I212" s="113"/>
      <c r="J212" s="69">
        <f t="shared" si="14"/>
        <v>0</v>
      </c>
    </row>
    <row r="213" spans="1:10" ht="22.5" customHeight="1" x14ac:dyDescent="0.3">
      <c r="A213" s="68"/>
      <c r="B213" s="193" t="s">
        <v>47</v>
      </c>
      <c r="C213" s="193"/>
      <c r="D213" s="193"/>
      <c r="E213" s="193"/>
      <c r="F213" s="106"/>
      <c r="G213" s="106"/>
      <c r="H213" s="62"/>
      <c r="I213" s="113"/>
      <c r="J213" s="69">
        <f t="shared" si="14"/>
        <v>0</v>
      </c>
    </row>
    <row r="214" spans="1:10" ht="15.6" x14ac:dyDescent="0.3">
      <c r="A214" s="68"/>
      <c r="B214" s="194" t="s">
        <v>3</v>
      </c>
      <c r="C214" s="194"/>
      <c r="D214" s="194"/>
      <c r="E214" s="194"/>
      <c r="F214" s="70"/>
      <c r="G214" s="71"/>
      <c r="H214" s="114"/>
      <c r="I214" s="73"/>
      <c r="J214" s="74">
        <f>SUM(J204:J213)</f>
        <v>0</v>
      </c>
    </row>
    <row r="215" spans="1:10" x14ac:dyDescent="0.3">
      <c r="A215" s="77"/>
      <c r="B215" s="77"/>
      <c r="C215" s="77"/>
      <c r="D215" s="77"/>
      <c r="E215" s="77"/>
      <c r="F215" s="77"/>
      <c r="G215" s="77"/>
      <c r="H215" s="77"/>
      <c r="I215" s="77"/>
      <c r="J215" s="77"/>
    </row>
    <row r="216" spans="1:10" x14ac:dyDescent="0.3">
      <c r="A216" s="77"/>
      <c r="B216" s="77"/>
      <c r="C216" s="77"/>
      <c r="D216" s="77"/>
      <c r="E216" s="77"/>
      <c r="F216" s="77"/>
      <c r="G216" s="77"/>
      <c r="H216" s="77"/>
      <c r="I216" s="77"/>
      <c r="J216" s="77"/>
    </row>
    <row r="217" spans="1:10" s="2" customFormat="1" ht="23.25" customHeight="1" x14ac:dyDescent="0.3">
      <c r="A217" s="115"/>
      <c r="B217" s="192" t="s">
        <v>203</v>
      </c>
      <c r="C217" s="192"/>
      <c r="D217" s="192"/>
      <c r="E217" s="192"/>
      <c r="F217" s="192"/>
      <c r="G217" s="192"/>
      <c r="H217" s="192"/>
      <c r="I217" s="192"/>
      <c r="J217" s="116">
        <f>+J22+J35+J39+J46+J50+J55+J65+J84+J89+J96+J119+J178+J182+J188+J197+J201+J214</f>
        <v>0</v>
      </c>
    </row>
    <row r="218" spans="1:10" x14ac:dyDescent="0.3">
      <c r="A218" s="77"/>
      <c r="B218" s="77"/>
      <c r="C218" s="77"/>
      <c r="D218" s="77"/>
      <c r="E218" s="77"/>
      <c r="F218" s="77"/>
      <c r="G218" s="77"/>
      <c r="H218" s="77"/>
      <c r="I218" s="77"/>
      <c r="J218" s="77"/>
    </row>
    <row r="219" spans="1:10" s="3" customFormat="1" ht="19.5" customHeight="1" thickBot="1" x14ac:dyDescent="0.35">
      <c r="A219" s="191" t="s">
        <v>22</v>
      </c>
      <c r="B219" s="191"/>
      <c r="C219" s="191"/>
      <c r="D219" s="191"/>
      <c r="E219" s="191"/>
      <c r="F219" s="191"/>
      <c r="G219" s="191"/>
      <c r="H219" s="191"/>
      <c r="I219" s="117"/>
      <c r="J219" s="117"/>
    </row>
    <row r="220" spans="1:10" x14ac:dyDescent="0.3">
      <c r="A220" s="195"/>
      <c r="B220" s="196"/>
      <c r="C220" s="197"/>
      <c r="D220" s="197"/>
      <c r="E220" s="197"/>
      <c r="F220" s="197"/>
      <c r="G220" s="197"/>
      <c r="H220" s="197"/>
      <c r="I220" s="197"/>
      <c r="J220" s="198"/>
    </row>
    <row r="221" spans="1:10" x14ac:dyDescent="0.3">
      <c r="A221" s="195"/>
      <c r="B221" s="199"/>
      <c r="C221" s="200"/>
      <c r="D221" s="200"/>
      <c r="E221" s="200"/>
      <c r="F221" s="200"/>
      <c r="G221" s="200"/>
      <c r="H221" s="200"/>
      <c r="I221" s="200"/>
      <c r="J221" s="201"/>
    </row>
    <row r="222" spans="1:10" x14ac:dyDescent="0.3">
      <c r="A222" s="195"/>
      <c r="B222" s="199"/>
      <c r="C222" s="200"/>
      <c r="D222" s="200"/>
      <c r="E222" s="200"/>
      <c r="F222" s="200"/>
      <c r="G222" s="200"/>
      <c r="H222" s="200"/>
      <c r="I222" s="200"/>
      <c r="J222" s="201"/>
    </row>
    <row r="223" spans="1:10" x14ac:dyDescent="0.3">
      <c r="A223" s="195"/>
      <c r="B223" s="199"/>
      <c r="C223" s="200"/>
      <c r="D223" s="200"/>
      <c r="E223" s="200"/>
      <c r="F223" s="200"/>
      <c r="G223" s="200"/>
      <c r="H223" s="200"/>
      <c r="I223" s="200"/>
      <c r="J223" s="201"/>
    </row>
    <row r="224" spans="1:10" x14ac:dyDescent="0.3">
      <c r="A224" s="195"/>
      <c r="B224" s="199"/>
      <c r="C224" s="200"/>
      <c r="D224" s="200"/>
      <c r="E224" s="200"/>
      <c r="F224" s="200"/>
      <c r="G224" s="200"/>
      <c r="H224" s="200"/>
      <c r="I224" s="200"/>
      <c r="J224" s="201"/>
    </row>
    <row r="225" spans="1:10" x14ac:dyDescent="0.3">
      <c r="A225" s="195"/>
      <c r="B225" s="199"/>
      <c r="C225" s="200"/>
      <c r="D225" s="200"/>
      <c r="E225" s="200"/>
      <c r="F225" s="200"/>
      <c r="G225" s="200"/>
      <c r="H225" s="200"/>
      <c r="I225" s="200"/>
      <c r="J225" s="201"/>
    </row>
    <row r="226" spans="1:10" x14ac:dyDescent="0.3">
      <c r="A226" s="195"/>
      <c r="B226" s="199"/>
      <c r="C226" s="200"/>
      <c r="D226" s="200"/>
      <c r="E226" s="200"/>
      <c r="F226" s="200"/>
      <c r="G226" s="200"/>
      <c r="H226" s="200"/>
      <c r="I226" s="200"/>
      <c r="J226" s="201"/>
    </row>
    <row r="227" spans="1:10" ht="15" thickBot="1" x14ac:dyDescent="0.35">
      <c r="A227" s="195"/>
      <c r="B227" s="202"/>
      <c r="C227" s="203"/>
      <c r="D227" s="203"/>
      <c r="E227" s="203"/>
      <c r="F227" s="203"/>
      <c r="G227" s="203"/>
      <c r="H227" s="203"/>
      <c r="I227" s="203"/>
      <c r="J227" s="204"/>
    </row>
    <row r="228" spans="1:10" x14ac:dyDescent="0.3">
      <c r="A228" s="77"/>
      <c r="B228" s="77"/>
      <c r="C228" s="77"/>
      <c r="D228" s="77"/>
      <c r="E228" s="77"/>
      <c r="F228" s="77"/>
      <c r="G228" s="77"/>
      <c r="H228" s="77"/>
      <c r="I228" s="77"/>
      <c r="J228" s="77"/>
    </row>
    <row r="229" spans="1:10" s="3" customFormat="1" ht="19.5" customHeight="1" thickBot="1" x14ac:dyDescent="0.35">
      <c r="A229" s="191" t="s">
        <v>2</v>
      </c>
      <c r="B229" s="191"/>
      <c r="C229" s="191"/>
      <c r="D229" s="191"/>
      <c r="E229" s="191"/>
      <c r="F229" s="191"/>
      <c r="G229" s="191"/>
      <c r="H229" s="191"/>
      <c r="I229" s="117"/>
      <c r="J229" s="117"/>
    </row>
    <row r="230" spans="1:10" ht="27" customHeight="1" x14ac:dyDescent="0.3">
      <c r="A230" s="195"/>
      <c r="B230" s="196"/>
      <c r="C230" s="197"/>
      <c r="D230" s="197"/>
      <c r="E230" s="197"/>
      <c r="F230" s="197"/>
      <c r="G230" s="197"/>
      <c r="H230" s="197"/>
      <c r="I230" s="197"/>
      <c r="J230" s="198"/>
    </row>
    <row r="231" spans="1:10" x14ac:dyDescent="0.3">
      <c r="A231" s="195"/>
      <c r="B231" s="199"/>
      <c r="C231" s="200"/>
      <c r="D231" s="200"/>
      <c r="E231" s="200"/>
      <c r="F231" s="200"/>
      <c r="G231" s="200"/>
      <c r="H231" s="200"/>
      <c r="I231" s="200"/>
      <c r="J231" s="201"/>
    </row>
    <row r="232" spans="1:10" x14ac:dyDescent="0.3">
      <c r="A232" s="195"/>
      <c r="B232" s="199"/>
      <c r="C232" s="200"/>
      <c r="D232" s="200"/>
      <c r="E232" s="200"/>
      <c r="F232" s="200"/>
      <c r="G232" s="200"/>
      <c r="H232" s="200"/>
      <c r="I232" s="200"/>
      <c r="J232" s="201"/>
    </row>
    <row r="233" spans="1:10" x14ac:dyDescent="0.3">
      <c r="A233" s="195"/>
      <c r="B233" s="199"/>
      <c r="C233" s="200"/>
      <c r="D233" s="200"/>
      <c r="E233" s="200"/>
      <c r="F233" s="200"/>
      <c r="G233" s="200"/>
      <c r="H233" s="200"/>
      <c r="I233" s="200"/>
      <c r="J233" s="201"/>
    </row>
    <row r="234" spans="1:10" x14ac:dyDescent="0.3">
      <c r="A234" s="195"/>
      <c r="B234" s="199"/>
      <c r="C234" s="200"/>
      <c r="D234" s="200"/>
      <c r="E234" s="200"/>
      <c r="F234" s="200"/>
      <c r="G234" s="200"/>
      <c r="H234" s="200"/>
      <c r="I234" s="200"/>
      <c r="J234" s="201"/>
    </row>
    <row r="235" spans="1:10" x14ac:dyDescent="0.3">
      <c r="A235" s="195"/>
      <c r="B235" s="199"/>
      <c r="C235" s="200"/>
      <c r="D235" s="200"/>
      <c r="E235" s="200"/>
      <c r="F235" s="200"/>
      <c r="G235" s="200"/>
      <c r="H235" s="200"/>
      <c r="I235" s="200"/>
      <c r="J235" s="201"/>
    </row>
    <row r="236" spans="1:10" x14ac:dyDescent="0.3">
      <c r="A236" s="195"/>
      <c r="B236" s="199"/>
      <c r="C236" s="200"/>
      <c r="D236" s="200"/>
      <c r="E236" s="200"/>
      <c r="F236" s="200"/>
      <c r="G236" s="200"/>
      <c r="H236" s="200"/>
      <c r="I236" s="200"/>
      <c r="J236" s="201"/>
    </row>
    <row r="237" spans="1:10" ht="15" thickBot="1" x14ac:dyDescent="0.35">
      <c r="A237" s="195"/>
      <c r="B237" s="202"/>
      <c r="C237" s="203"/>
      <c r="D237" s="203"/>
      <c r="E237" s="203"/>
      <c r="F237" s="203"/>
      <c r="G237" s="203"/>
      <c r="H237" s="203"/>
      <c r="I237" s="203"/>
      <c r="J237" s="204"/>
    </row>
    <row r="238" spans="1:10" ht="4.2" customHeight="1" x14ac:dyDescent="0.3"/>
    <row r="239" spans="1:10" ht="15.6" x14ac:dyDescent="0.3">
      <c r="A239" s="205" t="s">
        <v>23</v>
      </c>
      <c r="B239" s="206"/>
      <c r="C239" s="206"/>
      <c r="D239" s="206"/>
      <c r="E239" s="206"/>
      <c r="F239" s="206"/>
      <c r="G239" s="207"/>
      <c r="I239" s="208" t="s">
        <v>48</v>
      </c>
      <c r="J239" s="209"/>
    </row>
    <row r="240" spans="1:10" x14ac:dyDescent="0.3">
      <c r="A240" s="176" t="s">
        <v>1</v>
      </c>
      <c r="B240" s="177"/>
      <c r="C240" s="177"/>
      <c r="D240" s="177"/>
      <c r="E240" s="177"/>
      <c r="F240" s="177"/>
      <c r="G240" s="178"/>
      <c r="I240" s="185" t="s">
        <v>49</v>
      </c>
      <c r="J240" s="186"/>
    </row>
    <row r="241" spans="1:10" x14ac:dyDescent="0.3">
      <c r="A241" s="179"/>
      <c r="B241" s="180"/>
      <c r="C241" s="180"/>
      <c r="D241" s="180"/>
      <c r="E241" s="180"/>
      <c r="F241" s="180"/>
      <c r="G241" s="181"/>
      <c r="I241" s="187"/>
      <c r="J241" s="188"/>
    </row>
    <row r="242" spans="1:10" x14ac:dyDescent="0.3">
      <c r="A242" s="179"/>
      <c r="B242" s="180"/>
      <c r="C242" s="180"/>
      <c r="D242" s="180"/>
      <c r="E242" s="180"/>
      <c r="F242" s="180"/>
      <c r="G242" s="181"/>
      <c r="I242" s="187"/>
      <c r="J242" s="188"/>
    </row>
    <row r="243" spans="1:10" x14ac:dyDescent="0.3">
      <c r="A243" s="179"/>
      <c r="B243" s="180"/>
      <c r="C243" s="180"/>
      <c r="D243" s="180"/>
      <c r="E243" s="180"/>
      <c r="F243" s="180"/>
      <c r="G243" s="181"/>
      <c r="I243" s="187"/>
      <c r="J243" s="188"/>
    </row>
    <row r="244" spans="1:10" x14ac:dyDescent="0.3">
      <c r="A244" s="179"/>
      <c r="B244" s="180"/>
      <c r="C244" s="180"/>
      <c r="D244" s="180"/>
      <c r="E244" s="180"/>
      <c r="F244" s="180"/>
      <c r="G244" s="181"/>
      <c r="I244" s="187"/>
      <c r="J244" s="188"/>
    </row>
    <row r="245" spans="1:10" x14ac:dyDescent="0.3">
      <c r="A245" s="179"/>
      <c r="B245" s="180"/>
      <c r="C245" s="180"/>
      <c r="D245" s="180"/>
      <c r="E245" s="180"/>
      <c r="F245" s="180"/>
      <c r="G245" s="181"/>
      <c r="I245" s="187"/>
      <c r="J245" s="188"/>
    </row>
    <row r="246" spans="1:10" x14ac:dyDescent="0.3">
      <c r="A246" s="179"/>
      <c r="B246" s="180"/>
      <c r="C246" s="180"/>
      <c r="D246" s="180"/>
      <c r="E246" s="180"/>
      <c r="F246" s="180"/>
      <c r="G246" s="181"/>
      <c r="I246" s="187"/>
      <c r="J246" s="188"/>
    </row>
    <row r="247" spans="1:10" x14ac:dyDescent="0.3">
      <c r="A247" s="182"/>
      <c r="B247" s="183"/>
      <c r="C247" s="183"/>
      <c r="D247" s="183"/>
      <c r="E247" s="183"/>
      <c r="F247" s="183"/>
      <c r="G247" s="184"/>
      <c r="I247" s="189"/>
      <c r="J247" s="190"/>
    </row>
  </sheetData>
  <sheetProtection algorithmName="SHA-512" hashValue="UG7sioX7DI/U8qArDo2//wmjVb0eNNZxCzhmHm5X3vM+kA4NA0pnUrGtS5Htu5W06NRUVVCPqXaHzXDtn++Jnw==" saltValue="raipJGarxUP4Gre1dbpfOQ==" spinCount="100000" sheet="1" objects="1" scenarios="1"/>
  <mergeCells count="205">
    <mergeCell ref="A230:A237"/>
    <mergeCell ref="B230:J237"/>
    <mergeCell ref="A239:G239"/>
    <mergeCell ref="I239:J239"/>
    <mergeCell ref="A240:G247"/>
    <mergeCell ref="I240:J247"/>
    <mergeCell ref="B214:E214"/>
    <mergeCell ref="B217:I217"/>
    <mergeCell ref="A219:H219"/>
    <mergeCell ref="A220:A227"/>
    <mergeCell ref="B220:J227"/>
    <mergeCell ref="A229:H229"/>
    <mergeCell ref="B208:E208"/>
    <mergeCell ref="B209:E209"/>
    <mergeCell ref="B210:E210"/>
    <mergeCell ref="B211:E211"/>
    <mergeCell ref="B212:E212"/>
    <mergeCell ref="B213:E213"/>
    <mergeCell ref="B202:J202"/>
    <mergeCell ref="B203:E203"/>
    <mergeCell ref="B204:E204"/>
    <mergeCell ref="B205:E205"/>
    <mergeCell ref="B206:E206"/>
    <mergeCell ref="B207:E207"/>
    <mergeCell ref="B195:E195"/>
    <mergeCell ref="B196:E196"/>
    <mergeCell ref="B197:E197"/>
    <mergeCell ref="B199:E199"/>
    <mergeCell ref="B200:E200"/>
    <mergeCell ref="B201:E201"/>
    <mergeCell ref="B188:E188"/>
    <mergeCell ref="B190:E190"/>
    <mergeCell ref="B191:E191"/>
    <mergeCell ref="B192:E192"/>
    <mergeCell ref="B193:E193"/>
    <mergeCell ref="B194:E194"/>
    <mergeCell ref="B181:E181"/>
    <mergeCell ref="B182:E182"/>
    <mergeCell ref="B184:E184"/>
    <mergeCell ref="B185:E185"/>
    <mergeCell ref="B186:E186"/>
    <mergeCell ref="B187:E187"/>
    <mergeCell ref="B174:E174"/>
    <mergeCell ref="B175:E175"/>
    <mergeCell ref="B176:E176"/>
    <mergeCell ref="B177:E177"/>
    <mergeCell ref="B178:E178"/>
    <mergeCell ref="B180:E180"/>
    <mergeCell ref="B168:E168"/>
    <mergeCell ref="B169:E169"/>
    <mergeCell ref="B170:E170"/>
    <mergeCell ref="B171:E171"/>
    <mergeCell ref="B172:E172"/>
    <mergeCell ref="B173:E173"/>
    <mergeCell ref="B162:E162"/>
    <mergeCell ref="B163:E163"/>
    <mergeCell ref="B164:E164"/>
    <mergeCell ref="B165:E165"/>
    <mergeCell ref="B166:E166"/>
    <mergeCell ref="B167:E167"/>
    <mergeCell ref="B156:E156"/>
    <mergeCell ref="B157:E157"/>
    <mergeCell ref="B158:E158"/>
    <mergeCell ref="B159:E159"/>
    <mergeCell ref="B160:E160"/>
    <mergeCell ref="B161:E161"/>
    <mergeCell ref="B150:E150"/>
    <mergeCell ref="B151:E151"/>
    <mergeCell ref="B152:E152"/>
    <mergeCell ref="B153:E153"/>
    <mergeCell ref="B154:E154"/>
    <mergeCell ref="B155:E155"/>
    <mergeCell ref="B144:E144"/>
    <mergeCell ref="B145:E145"/>
    <mergeCell ref="B146:E146"/>
    <mergeCell ref="B147:E147"/>
    <mergeCell ref="B148:E148"/>
    <mergeCell ref="B149:E149"/>
    <mergeCell ref="B138:E138"/>
    <mergeCell ref="B139:E139"/>
    <mergeCell ref="B140:E140"/>
    <mergeCell ref="B141:E141"/>
    <mergeCell ref="B142:E142"/>
    <mergeCell ref="B143:E143"/>
    <mergeCell ref="B132:E132"/>
    <mergeCell ref="B133:E133"/>
    <mergeCell ref="B134:E134"/>
    <mergeCell ref="B135:E135"/>
    <mergeCell ref="B136:E136"/>
    <mergeCell ref="B137:E137"/>
    <mergeCell ref="B126:E126"/>
    <mergeCell ref="B127:E127"/>
    <mergeCell ref="B128:E128"/>
    <mergeCell ref="B129:E129"/>
    <mergeCell ref="B130:E130"/>
    <mergeCell ref="B131:E131"/>
    <mergeCell ref="B119:E119"/>
    <mergeCell ref="B121:E121"/>
    <mergeCell ref="B122:E122"/>
    <mergeCell ref="B123:E123"/>
    <mergeCell ref="B124:E124"/>
    <mergeCell ref="B125:E125"/>
    <mergeCell ref="B113:E113"/>
    <mergeCell ref="B114:E114"/>
    <mergeCell ref="B115:E115"/>
    <mergeCell ref="B116:E116"/>
    <mergeCell ref="B117:E117"/>
    <mergeCell ref="B118:E118"/>
    <mergeCell ref="B107:E107"/>
    <mergeCell ref="B108:E108"/>
    <mergeCell ref="B109:E109"/>
    <mergeCell ref="B110:E110"/>
    <mergeCell ref="B111:E111"/>
    <mergeCell ref="B112:E112"/>
    <mergeCell ref="B101:E101"/>
    <mergeCell ref="B102:E102"/>
    <mergeCell ref="B103:E103"/>
    <mergeCell ref="B104:E104"/>
    <mergeCell ref="B105:E105"/>
    <mergeCell ref="B106:E106"/>
    <mergeCell ref="B94:E94"/>
    <mergeCell ref="B95:E95"/>
    <mergeCell ref="B96:E96"/>
    <mergeCell ref="B98:E98"/>
    <mergeCell ref="B99:E99"/>
    <mergeCell ref="B100:E100"/>
    <mergeCell ref="B87:E87"/>
    <mergeCell ref="B88:E88"/>
    <mergeCell ref="B89:E89"/>
    <mergeCell ref="B91:E91"/>
    <mergeCell ref="B92:E92"/>
    <mergeCell ref="B93:E93"/>
    <mergeCell ref="B79:E79"/>
    <mergeCell ref="B80:E80"/>
    <mergeCell ref="B81:E81"/>
    <mergeCell ref="B82:E82"/>
    <mergeCell ref="B84:E84"/>
    <mergeCell ref="B86:E86"/>
    <mergeCell ref="B72:E72"/>
    <mergeCell ref="B73:E73"/>
    <mergeCell ref="B74:E74"/>
    <mergeCell ref="B76:E76"/>
    <mergeCell ref="B77:E77"/>
    <mergeCell ref="B78:E78"/>
    <mergeCell ref="B65:E65"/>
    <mergeCell ref="B67:E67"/>
    <mergeCell ref="B68:E68"/>
    <mergeCell ref="B69:E69"/>
    <mergeCell ref="B70:E70"/>
    <mergeCell ref="B71:E71"/>
    <mergeCell ref="B59:E59"/>
    <mergeCell ref="B60:E60"/>
    <mergeCell ref="B61:E61"/>
    <mergeCell ref="B62:E62"/>
    <mergeCell ref="B63:E63"/>
    <mergeCell ref="B64:E64"/>
    <mergeCell ref="B52:E52"/>
    <mergeCell ref="B53:E53"/>
    <mergeCell ref="B54:E54"/>
    <mergeCell ref="B55:E55"/>
    <mergeCell ref="B57:E57"/>
    <mergeCell ref="B58:E58"/>
    <mergeCell ref="B44:E44"/>
    <mergeCell ref="B45:E45"/>
    <mergeCell ref="B46:E46"/>
    <mergeCell ref="B48:E48"/>
    <mergeCell ref="B49:E49"/>
    <mergeCell ref="B50:E50"/>
    <mergeCell ref="B37:E37"/>
    <mergeCell ref="B38:E38"/>
    <mergeCell ref="B39:E39"/>
    <mergeCell ref="B41:E41"/>
    <mergeCell ref="B42:E42"/>
    <mergeCell ref="B43:E43"/>
    <mergeCell ref="B30:E30"/>
    <mergeCell ref="B31:E31"/>
    <mergeCell ref="B32:E32"/>
    <mergeCell ref="B33:E33"/>
    <mergeCell ref="B34:E34"/>
    <mergeCell ref="B35:E35"/>
    <mergeCell ref="B24:E24"/>
    <mergeCell ref="B25:E25"/>
    <mergeCell ref="B26:E26"/>
    <mergeCell ref="B27:E27"/>
    <mergeCell ref="B28:E28"/>
    <mergeCell ref="B29:E29"/>
    <mergeCell ref="A14:B14"/>
    <mergeCell ref="C14:J14"/>
    <mergeCell ref="A17:J17"/>
    <mergeCell ref="B20:E20"/>
    <mergeCell ref="B21:E21"/>
    <mergeCell ref="B22:E22"/>
    <mergeCell ref="A11:B11"/>
    <mergeCell ref="C11:J11"/>
    <mergeCell ref="A12:B12"/>
    <mergeCell ref="C12:J12"/>
    <mergeCell ref="A13:B13"/>
    <mergeCell ref="C13:J13"/>
    <mergeCell ref="I1:J1"/>
    <mergeCell ref="A4:J6"/>
    <mergeCell ref="A8:J8"/>
    <mergeCell ref="A9:B9"/>
    <mergeCell ref="C9:J9"/>
    <mergeCell ref="A10:B10"/>
    <mergeCell ref="C10:J10"/>
  </mergeCells>
  <pageMargins left="0.25" right="0.25" top="0.75" bottom="0.75" header="0.3" footer="0.3"/>
  <pageSetup paperSize="9" scale="16" orientation="portrait" r:id="rId1"/>
  <headerFooter scaleWithDoc="0" alignWithMargins="0"/>
  <extLst>
    <ext xmlns:x14="http://schemas.microsoft.com/office/spreadsheetml/2009/9/main" uri="{CCE6A557-97BC-4b89-ADB6-D9C93CAAB3DF}">
      <x14:dataValidations xmlns:xm="http://schemas.microsoft.com/office/excel/2006/main" count="5">
        <x14:dataValidation type="list" allowBlank="1" showInputMessage="1" showErrorMessage="1" xr:uid="{624691BF-1808-4A41-9797-D33C56C30AC5}">
          <x14:formula1>
            <xm:f>Eenheden!$A$1:$A$9</xm:f>
          </x14:formula1>
          <xm:sqref>G200</xm:sqref>
        </x14:dataValidation>
        <x14:dataValidation type="list" allowBlank="1" showInputMessage="1" showErrorMessage="1" xr:uid="{9980E838-3670-4236-AE3C-7D401B85C5FE}">
          <x14:formula1>
            <xm:f>Eenheden!$A$1:$A$8</xm:f>
          </x14:formula1>
          <xm:sqref>G185:G187 G189 G204:G213</xm:sqref>
        </x14:dataValidation>
        <x14:dataValidation type="list" allowBlank="1" showInputMessage="1" showErrorMessage="1" xr:uid="{F1B45EB0-3538-455E-815D-90AF8A6202D1}">
          <x14:formula1>
            <xm:f>Eenheden!$A$1:$A$7</xm:f>
          </x14:formula1>
          <xm:sqref>G92:G95 G195:G196 G107:G108 G117:G118 G140:G141 G192:G193 G181 G185:G187 G148:G149 G130:G131 G158:G159 G168:G169 G176:G177</xm:sqref>
        </x14:dataValidation>
        <x14:dataValidation type="list" allowBlank="1" showInputMessage="1" showErrorMessage="1" xr:uid="{C7CC112A-B2D4-4263-92E3-6F47344B91E0}">
          <x14:formula1>
            <xm:f>Eenheden!$A$1:$A$6</xm:f>
          </x14:formula1>
          <xm:sqref>G26:G34 G38 G43:G45 G49 G53:G54 G76</xm:sqref>
        </x14:dataValidation>
        <x14:dataValidation type="list" allowBlank="1" showInputMessage="1" showErrorMessage="1" xr:uid="{F8EC70B0-C68E-4598-B3FD-9396946B06FA}">
          <x14:formula1>
            <xm:f>Eenheden!$A$1:$A$5</xm:f>
          </x14:formula1>
          <xm:sqref>G21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6B43B-D018-4264-A53C-6EE2F7F9CD03}">
  <sheetPr>
    <pageSetUpPr fitToPage="1"/>
  </sheetPr>
  <dimension ref="A1:BO247"/>
  <sheetViews>
    <sheetView showGridLines="0" topLeftCell="A121" zoomScale="85" zoomScaleNormal="85" zoomScaleSheetLayoutView="85" workbookViewId="0">
      <selection activeCell="H138" sqref="H138"/>
    </sheetView>
  </sheetViews>
  <sheetFormatPr defaultColWidth="9.109375" defaultRowHeight="14.4" x14ac:dyDescent="0.3"/>
  <cols>
    <col min="2" max="2" width="25" customWidth="1"/>
    <col min="5" max="5" width="11.109375" customWidth="1"/>
    <col min="6" max="6" width="12.33203125" customWidth="1"/>
    <col min="7" max="7" width="22.109375" customWidth="1"/>
    <col min="8" max="8" width="17.88671875" customWidth="1"/>
    <col min="9" max="9" width="24.5546875" customWidth="1"/>
    <col min="10" max="10" width="35.33203125" customWidth="1"/>
  </cols>
  <sheetData>
    <row r="1" spans="1:10" ht="21" x14ac:dyDescent="0.4">
      <c r="A1" s="19" t="s">
        <v>44</v>
      </c>
      <c r="B1" s="19"/>
      <c r="C1" s="19"/>
      <c r="D1" s="19"/>
      <c r="E1" s="19"/>
      <c r="F1" s="19"/>
      <c r="G1" s="19"/>
      <c r="H1" s="19"/>
      <c r="I1" s="212" t="s">
        <v>153</v>
      </c>
      <c r="J1" s="212"/>
    </row>
    <row r="4" spans="1:10" ht="15" customHeight="1" x14ac:dyDescent="0.3">
      <c r="A4" s="213" t="s">
        <v>45</v>
      </c>
      <c r="B4" s="213"/>
      <c r="C4" s="213"/>
      <c r="D4" s="213"/>
      <c r="E4" s="213"/>
      <c r="F4" s="213"/>
      <c r="G4" s="213"/>
      <c r="H4" s="213"/>
      <c r="I4" s="213"/>
      <c r="J4" s="213"/>
    </row>
    <row r="5" spans="1:10" x14ac:dyDescent="0.3">
      <c r="A5" s="213"/>
      <c r="B5" s="213"/>
      <c r="C5" s="213"/>
      <c r="D5" s="213"/>
      <c r="E5" s="213"/>
      <c r="F5" s="213"/>
      <c r="G5" s="213"/>
      <c r="H5" s="213"/>
      <c r="I5" s="213"/>
      <c r="J5" s="213"/>
    </row>
    <row r="6" spans="1:10" x14ac:dyDescent="0.3">
      <c r="A6" s="213"/>
      <c r="B6" s="213"/>
      <c r="C6" s="213"/>
      <c r="D6" s="213"/>
      <c r="E6" s="213"/>
      <c r="F6" s="213"/>
      <c r="G6" s="213"/>
      <c r="H6" s="213"/>
      <c r="I6" s="213"/>
      <c r="J6" s="213"/>
    </row>
    <row r="8" spans="1:10" ht="19.5" customHeight="1" x14ac:dyDescent="0.3">
      <c r="A8" s="220" t="s">
        <v>23</v>
      </c>
      <c r="B8" s="221"/>
      <c r="C8" s="221"/>
      <c r="D8" s="221"/>
      <c r="E8" s="221"/>
      <c r="F8" s="221"/>
      <c r="G8" s="221"/>
      <c r="H8" s="221"/>
      <c r="I8" s="221"/>
      <c r="J8" s="221"/>
    </row>
    <row r="9" spans="1:10" ht="19.5" customHeight="1" x14ac:dyDescent="0.3">
      <c r="A9" s="214" t="s">
        <v>12</v>
      </c>
      <c r="B9" s="215"/>
      <c r="C9" s="216" t="str">
        <f>IF(Totaalblad!D6=0," ",Totaalblad!D6)</f>
        <v xml:space="preserve"> </v>
      </c>
      <c r="D9" s="217"/>
      <c r="E9" s="217"/>
      <c r="F9" s="217"/>
      <c r="G9" s="217"/>
      <c r="H9" s="217"/>
      <c r="I9" s="217"/>
      <c r="J9" s="217"/>
    </row>
    <row r="10" spans="1:10" ht="19.5" customHeight="1" x14ac:dyDescent="0.3">
      <c r="A10" s="214" t="s">
        <v>10</v>
      </c>
      <c r="B10" s="215"/>
      <c r="C10" s="216" t="str">
        <f>IF(Totaalblad!D7=0," ",Totaalblad!D7)</f>
        <v xml:space="preserve"> </v>
      </c>
      <c r="D10" s="217"/>
      <c r="E10" s="217"/>
      <c r="F10" s="217"/>
      <c r="G10" s="217"/>
      <c r="H10" s="217"/>
      <c r="I10" s="217"/>
      <c r="J10" s="217"/>
    </row>
    <row r="11" spans="1:10" ht="19.5" customHeight="1" x14ac:dyDescent="0.3">
      <c r="A11" s="214" t="s">
        <v>9</v>
      </c>
      <c r="B11" s="215"/>
      <c r="C11" s="216" t="str">
        <f>IF(Totaalblad!D8=0," ",Totaalblad!D8)</f>
        <v xml:space="preserve"> </v>
      </c>
      <c r="D11" s="217"/>
      <c r="E11" s="217"/>
      <c r="F11" s="217"/>
      <c r="G11" s="217"/>
      <c r="H11" s="217"/>
      <c r="I11" s="217"/>
      <c r="J11" s="217"/>
    </row>
    <row r="12" spans="1:10" ht="19.5" customHeight="1" x14ac:dyDescent="0.3">
      <c r="A12" s="218" t="s">
        <v>24</v>
      </c>
      <c r="B12" s="219"/>
      <c r="C12" s="216" t="str">
        <f>IF(Totaalblad!D9=0," ",Totaalblad!D9)</f>
        <v xml:space="preserve"> </v>
      </c>
      <c r="D12" s="217"/>
      <c r="E12" s="217"/>
      <c r="F12" s="217"/>
      <c r="G12" s="217"/>
      <c r="H12" s="217"/>
      <c r="I12" s="217"/>
      <c r="J12" s="217"/>
    </row>
    <row r="13" spans="1:10" ht="19.5" customHeight="1" x14ac:dyDescent="0.3">
      <c r="A13" s="214" t="s">
        <v>8</v>
      </c>
      <c r="B13" s="215"/>
      <c r="C13" s="216" t="str">
        <f>IF(Totaalblad!D10=0," ",Totaalblad!D10)</f>
        <v xml:space="preserve"> </v>
      </c>
      <c r="D13" s="217"/>
      <c r="E13" s="217"/>
      <c r="F13" s="217"/>
      <c r="G13" s="217"/>
      <c r="H13" s="217"/>
      <c r="I13" s="217"/>
      <c r="J13" s="217"/>
    </row>
    <row r="14" spans="1:10" ht="19.5" customHeight="1" x14ac:dyDescent="0.3">
      <c r="A14" s="214" t="s">
        <v>7</v>
      </c>
      <c r="B14" s="215"/>
      <c r="C14" s="216" t="str">
        <f>IF(Totaalblad!D11=0," ",Totaalblad!D11)</f>
        <v xml:space="preserve"> </v>
      </c>
      <c r="D14" s="217"/>
      <c r="E14" s="217"/>
      <c r="F14" s="217"/>
      <c r="G14" s="217"/>
      <c r="H14" s="217"/>
      <c r="I14" s="217"/>
      <c r="J14" s="217"/>
    </row>
    <row r="15" spans="1:10" x14ac:dyDescent="0.3">
      <c r="C15" s="11"/>
      <c r="D15" s="11"/>
      <c r="E15" s="11"/>
      <c r="F15" s="11"/>
      <c r="G15" s="11"/>
      <c r="H15" s="11"/>
      <c r="I15" s="11"/>
      <c r="J15" s="11"/>
    </row>
    <row r="16" spans="1:10" s="2" customFormat="1" ht="24" customHeight="1" x14ac:dyDescent="0.3">
      <c r="A16" s="25"/>
      <c r="B16" s="25"/>
      <c r="C16" s="25"/>
      <c r="D16" s="25"/>
      <c r="E16" s="25"/>
      <c r="F16" s="25"/>
      <c r="G16" s="25"/>
      <c r="H16" s="25"/>
      <c r="I16" s="25"/>
      <c r="J16" s="26"/>
    </row>
    <row r="17" spans="1:67" s="13" customFormat="1" ht="33" customHeight="1" x14ac:dyDescent="0.3">
      <c r="A17" s="222" t="s">
        <v>155</v>
      </c>
      <c r="B17" s="222"/>
      <c r="C17" s="222"/>
      <c r="D17" s="222"/>
      <c r="E17" s="222"/>
      <c r="F17" s="222"/>
      <c r="G17" s="222"/>
      <c r="H17" s="222"/>
      <c r="I17" s="222"/>
      <c r="J17" s="22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row>
    <row r="18" spans="1:67" s="13" customFormat="1" ht="14.25" customHeight="1" x14ac:dyDescent="0.3">
      <c r="A18" s="2"/>
      <c r="B18" s="20"/>
      <c r="C18" s="20"/>
      <c r="D18" s="20"/>
      <c r="E18" s="20"/>
      <c r="F18" s="20"/>
      <c r="G18" s="20"/>
      <c r="H18" s="20"/>
      <c r="I18" s="20"/>
      <c r="J18" s="21"/>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row>
    <row r="19" spans="1:67" s="14" customFormat="1" ht="25.5" customHeight="1" x14ac:dyDescent="0.3">
      <c r="A19" s="22"/>
      <c r="B19" s="22"/>
      <c r="C19" s="22"/>
      <c r="D19" s="22"/>
      <c r="E19" s="22"/>
      <c r="F19" s="22"/>
      <c r="G19" s="22"/>
      <c r="H19" s="22"/>
      <c r="I19" s="22"/>
      <c r="J19" s="23"/>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row>
    <row r="20" spans="1:67" s="14" customFormat="1" ht="20.25" customHeight="1" x14ac:dyDescent="0.3">
      <c r="A20" s="15"/>
      <c r="B20" s="223" t="s">
        <v>51</v>
      </c>
      <c r="C20" s="223"/>
      <c r="D20" s="223"/>
      <c r="E20" s="223"/>
      <c r="F20" s="16" t="s">
        <v>0</v>
      </c>
      <c r="G20" s="16" t="s">
        <v>6</v>
      </c>
      <c r="H20" s="17" t="s">
        <v>5</v>
      </c>
      <c r="I20" s="24" t="s">
        <v>4</v>
      </c>
      <c r="J20" s="18" t="s">
        <v>156</v>
      </c>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row>
    <row r="21" spans="1:67" ht="20.25" customHeight="1" x14ac:dyDescent="0.3">
      <c r="A21" s="68"/>
      <c r="B21" s="158" t="s">
        <v>52</v>
      </c>
      <c r="C21" s="158"/>
      <c r="D21" s="158"/>
      <c r="E21" s="158"/>
      <c r="F21" s="60" t="s">
        <v>53</v>
      </c>
      <c r="G21" s="61" t="s">
        <v>37</v>
      </c>
      <c r="H21" s="62"/>
      <c r="I21" s="64">
        <v>209.79</v>
      </c>
      <c r="J21" s="69">
        <f>+H21*I21</f>
        <v>0</v>
      </c>
    </row>
    <row r="22" spans="1:67" ht="20.25" customHeight="1" x14ac:dyDescent="0.3">
      <c r="A22" s="68"/>
      <c r="B22" s="157" t="s">
        <v>3</v>
      </c>
      <c r="C22" s="157"/>
      <c r="D22" s="157"/>
      <c r="E22" s="157"/>
      <c r="F22" s="70"/>
      <c r="G22" s="71"/>
      <c r="H22" s="72"/>
      <c r="I22" s="73"/>
      <c r="J22" s="74">
        <f>SUM(J21:J21)</f>
        <v>0</v>
      </c>
    </row>
    <row r="23" spans="1:67" x14ac:dyDescent="0.3">
      <c r="A23" s="75"/>
      <c r="B23" s="76"/>
      <c r="C23" s="77"/>
      <c r="D23" s="77"/>
      <c r="E23" s="77"/>
      <c r="F23" s="77"/>
      <c r="G23" s="78"/>
      <c r="H23" s="77"/>
      <c r="I23" s="79"/>
      <c r="J23" s="77"/>
    </row>
    <row r="24" spans="1:67" s="14" customFormat="1" ht="20.25" customHeight="1" x14ac:dyDescent="0.3">
      <c r="A24" s="80"/>
      <c r="B24" s="171" t="s">
        <v>30</v>
      </c>
      <c r="C24" s="171"/>
      <c r="D24" s="171"/>
      <c r="E24" s="171"/>
      <c r="F24" s="66" t="s">
        <v>0</v>
      </c>
      <c r="G24" s="66" t="s">
        <v>6</v>
      </c>
      <c r="H24" s="66" t="s">
        <v>5</v>
      </c>
      <c r="I24" s="81" t="s">
        <v>4</v>
      </c>
      <c r="J24" s="81" t="s">
        <v>156</v>
      </c>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row>
    <row r="25" spans="1:67" s="14" customFormat="1" ht="20.25" customHeight="1" x14ac:dyDescent="0.3">
      <c r="A25" s="80"/>
      <c r="B25" s="210" t="s">
        <v>61</v>
      </c>
      <c r="C25" s="210"/>
      <c r="D25" s="210"/>
      <c r="E25" s="210"/>
      <c r="F25" s="82"/>
      <c r="G25" s="82"/>
      <c r="H25" s="82"/>
      <c r="I25" s="67"/>
      <c r="J25" s="67"/>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row>
    <row r="26" spans="1:67" s="14" customFormat="1" ht="20.25" customHeight="1" x14ac:dyDescent="0.3">
      <c r="A26" s="68"/>
      <c r="B26" s="158" t="s">
        <v>54</v>
      </c>
      <c r="C26" s="158"/>
      <c r="D26" s="158"/>
      <c r="E26" s="158"/>
      <c r="F26" s="60" t="s">
        <v>31</v>
      </c>
      <c r="G26" s="61" t="s">
        <v>37</v>
      </c>
      <c r="H26" s="62"/>
      <c r="I26" s="63">
        <v>232.53</v>
      </c>
      <c r="J26" s="69">
        <f>+H26*I26</f>
        <v>0</v>
      </c>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row>
    <row r="27" spans="1:67" s="14" customFormat="1" ht="20.25" customHeight="1" x14ac:dyDescent="0.3">
      <c r="A27" s="68"/>
      <c r="B27" s="158" t="s">
        <v>54</v>
      </c>
      <c r="C27" s="158"/>
      <c r="D27" s="158"/>
      <c r="E27" s="158"/>
      <c r="F27" s="60" t="s">
        <v>32</v>
      </c>
      <c r="G27" s="61" t="s">
        <v>55</v>
      </c>
      <c r="H27" s="62"/>
      <c r="I27" s="64">
        <v>55.65</v>
      </c>
      <c r="J27" s="69">
        <f>+H27*I27</f>
        <v>0</v>
      </c>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row>
    <row r="28" spans="1:67" s="14" customFormat="1" ht="20.25" customHeight="1" x14ac:dyDescent="0.3">
      <c r="A28" s="68"/>
      <c r="B28" s="158" t="s">
        <v>56</v>
      </c>
      <c r="C28" s="158"/>
      <c r="D28" s="158"/>
      <c r="E28" s="158"/>
      <c r="F28" s="60" t="s">
        <v>33</v>
      </c>
      <c r="G28" s="61" t="s">
        <v>37</v>
      </c>
      <c r="H28" s="62"/>
      <c r="I28" s="64">
        <v>330.79</v>
      </c>
      <c r="J28" s="69">
        <f>+H28*I28</f>
        <v>0</v>
      </c>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row>
    <row r="29" spans="1:67" s="14" customFormat="1" ht="20.25" customHeight="1" x14ac:dyDescent="0.3">
      <c r="A29" s="68"/>
      <c r="B29" s="158" t="s">
        <v>56</v>
      </c>
      <c r="C29" s="158"/>
      <c r="D29" s="158"/>
      <c r="E29" s="158"/>
      <c r="F29" s="60" t="s">
        <v>34</v>
      </c>
      <c r="G29" s="61" t="s">
        <v>55</v>
      </c>
      <c r="H29" s="62"/>
      <c r="I29" s="64">
        <v>83.84</v>
      </c>
      <c r="J29" s="69">
        <f>+H29*I29</f>
        <v>0</v>
      </c>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row>
    <row r="30" spans="1:67" s="14" customFormat="1" ht="20.25" customHeight="1" x14ac:dyDescent="0.3">
      <c r="A30" s="80"/>
      <c r="B30" s="175" t="s">
        <v>57</v>
      </c>
      <c r="C30" s="175"/>
      <c r="D30" s="175"/>
      <c r="E30" s="175"/>
      <c r="F30" s="65"/>
      <c r="G30" s="65"/>
      <c r="H30" s="66"/>
      <c r="I30" s="67"/>
      <c r="J30" s="83"/>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row>
    <row r="31" spans="1:67" s="14" customFormat="1" ht="20.25" customHeight="1" x14ac:dyDescent="0.3">
      <c r="A31" s="68"/>
      <c r="B31" s="158" t="s">
        <v>54</v>
      </c>
      <c r="C31" s="158"/>
      <c r="D31" s="158"/>
      <c r="E31" s="158"/>
      <c r="F31" s="60" t="s">
        <v>31</v>
      </c>
      <c r="G31" s="61" t="s">
        <v>37</v>
      </c>
      <c r="H31" s="62"/>
      <c r="I31" s="63">
        <v>208.26</v>
      </c>
      <c r="J31" s="69">
        <f>+H31*I31</f>
        <v>0</v>
      </c>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row>
    <row r="32" spans="1:67" s="14" customFormat="1" ht="20.25" customHeight="1" x14ac:dyDescent="0.3">
      <c r="A32" s="68"/>
      <c r="B32" s="158" t="s">
        <v>54</v>
      </c>
      <c r="C32" s="158"/>
      <c r="D32" s="158"/>
      <c r="E32" s="158"/>
      <c r="F32" s="60" t="s">
        <v>32</v>
      </c>
      <c r="G32" s="61" t="s">
        <v>55</v>
      </c>
      <c r="H32" s="62"/>
      <c r="I32" s="64">
        <v>48.7</v>
      </c>
      <c r="J32" s="69">
        <f>+H32*I32</f>
        <v>0</v>
      </c>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row>
    <row r="33" spans="1:67" s="14" customFormat="1" ht="20.25" customHeight="1" x14ac:dyDescent="0.3">
      <c r="A33" s="68"/>
      <c r="B33" s="158" t="s">
        <v>56</v>
      </c>
      <c r="C33" s="158"/>
      <c r="D33" s="158"/>
      <c r="E33" s="158"/>
      <c r="F33" s="60" t="s">
        <v>33</v>
      </c>
      <c r="G33" s="61" t="s">
        <v>37</v>
      </c>
      <c r="H33" s="62"/>
      <c r="I33" s="64">
        <v>291.97000000000003</v>
      </c>
      <c r="J33" s="69">
        <f>+H33*I33</f>
        <v>0</v>
      </c>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row>
    <row r="34" spans="1:67" ht="20.25" customHeight="1" x14ac:dyDescent="0.3">
      <c r="A34" s="68"/>
      <c r="B34" s="158" t="s">
        <v>56</v>
      </c>
      <c r="C34" s="158"/>
      <c r="D34" s="158"/>
      <c r="E34" s="158"/>
      <c r="F34" s="60" t="s">
        <v>34</v>
      </c>
      <c r="G34" s="61" t="s">
        <v>55</v>
      </c>
      <c r="H34" s="62"/>
      <c r="I34" s="64">
        <v>72.7</v>
      </c>
      <c r="J34" s="69">
        <f>+H34*I34</f>
        <v>0</v>
      </c>
    </row>
    <row r="35" spans="1:67" ht="20.25" customHeight="1" x14ac:dyDescent="0.3">
      <c r="A35" s="68"/>
      <c r="B35" s="157" t="s">
        <v>3</v>
      </c>
      <c r="C35" s="157"/>
      <c r="D35" s="157"/>
      <c r="E35" s="157"/>
      <c r="F35" s="70"/>
      <c r="G35" s="71"/>
      <c r="H35" s="84"/>
      <c r="I35" s="73"/>
      <c r="J35" s="74">
        <f>SUM(J26:J34)</f>
        <v>0</v>
      </c>
    </row>
    <row r="36" spans="1:67" x14ac:dyDescent="0.3">
      <c r="A36" s="77"/>
      <c r="B36" s="77"/>
      <c r="C36" s="77"/>
      <c r="D36" s="77"/>
      <c r="E36" s="77"/>
      <c r="F36" s="77"/>
      <c r="G36" s="77"/>
      <c r="H36" s="77"/>
      <c r="I36" s="77"/>
      <c r="J36" s="77"/>
    </row>
    <row r="37" spans="1:67" s="14" customFormat="1" ht="20.25" customHeight="1" x14ac:dyDescent="0.3">
      <c r="A37" s="80"/>
      <c r="B37" s="171" t="s">
        <v>35</v>
      </c>
      <c r="C37" s="171"/>
      <c r="D37" s="171"/>
      <c r="E37" s="171"/>
      <c r="F37" s="66" t="s">
        <v>0</v>
      </c>
      <c r="G37" s="66" t="s">
        <v>6</v>
      </c>
      <c r="H37" s="66" t="s">
        <v>5</v>
      </c>
      <c r="I37" s="81" t="s">
        <v>4</v>
      </c>
      <c r="J37" s="81" t="s">
        <v>156</v>
      </c>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row>
    <row r="38" spans="1:67" s="14" customFormat="1" ht="20.25" customHeight="1" x14ac:dyDescent="0.3">
      <c r="A38" s="68"/>
      <c r="B38" s="158" t="s">
        <v>35</v>
      </c>
      <c r="C38" s="158"/>
      <c r="D38" s="158"/>
      <c r="E38" s="158"/>
      <c r="F38" s="60" t="s">
        <v>36</v>
      </c>
      <c r="G38" s="61" t="s">
        <v>37</v>
      </c>
      <c r="H38" s="62"/>
      <c r="I38" s="63">
        <v>54.31</v>
      </c>
      <c r="J38" s="69">
        <f>+H38*I38</f>
        <v>0</v>
      </c>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row>
    <row r="39" spans="1:67" ht="20.25" customHeight="1" x14ac:dyDescent="0.3">
      <c r="A39" s="68"/>
      <c r="B39" s="157" t="s">
        <v>3</v>
      </c>
      <c r="C39" s="157"/>
      <c r="D39" s="157"/>
      <c r="E39" s="157"/>
      <c r="F39" s="70"/>
      <c r="G39" s="71"/>
      <c r="H39" s="72"/>
      <c r="I39" s="73"/>
      <c r="J39" s="74">
        <f>SUM(J38:J38)</f>
        <v>0</v>
      </c>
    </row>
    <row r="40" spans="1:67" x14ac:dyDescent="0.3">
      <c r="A40" s="77"/>
      <c r="B40" s="77"/>
      <c r="C40" s="77"/>
      <c r="D40" s="77"/>
      <c r="E40" s="77"/>
      <c r="F40" s="77"/>
      <c r="G40" s="77"/>
      <c r="H40" s="77"/>
      <c r="I40" s="77"/>
      <c r="J40" s="77"/>
    </row>
    <row r="41" spans="1:67" s="14" customFormat="1" ht="20.25" customHeight="1" x14ac:dyDescent="0.3">
      <c r="A41" s="80"/>
      <c r="B41" s="171" t="s">
        <v>58</v>
      </c>
      <c r="C41" s="171"/>
      <c r="D41" s="171"/>
      <c r="E41" s="171"/>
      <c r="F41" s="66" t="s">
        <v>0</v>
      </c>
      <c r="G41" s="66" t="s">
        <v>6</v>
      </c>
      <c r="H41" s="66" t="s">
        <v>5</v>
      </c>
      <c r="I41" s="81" t="s">
        <v>4</v>
      </c>
      <c r="J41" s="81" t="s">
        <v>156</v>
      </c>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row>
    <row r="42" spans="1:67" s="14" customFormat="1" ht="20.25" customHeight="1" x14ac:dyDescent="0.3">
      <c r="A42" s="80"/>
      <c r="B42" s="210" t="s">
        <v>61</v>
      </c>
      <c r="C42" s="210"/>
      <c r="D42" s="210"/>
      <c r="E42" s="210"/>
      <c r="F42" s="82"/>
      <c r="G42" s="82"/>
      <c r="H42" s="82"/>
      <c r="I42" s="67"/>
      <c r="J42" s="67"/>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row>
    <row r="43" spans="1:67" s="14" customFormat="1" ht="20.25" customHeight="1" x14ac:dyDescent="0.3">
      <c r="A43" s="68"/>
      <c r="B43" s="158" t="s">
        <v>58</v>
      </c>
      <c r="C43" s="158"/>
      <c r="D43" s="158"/>
      <c r="E43" s="158"/>
      <c r="F43" s="60" t="s">
        <v>59</v>
      </c>
      <c r="G43" s="61" t="s">
        <v>37</v>
      </c>
      <c r="H43" s="62"/>
      <c r="I43" s="63">
        <v>115.42</v>
      </c>
      <c r="J43" s="69">
        <f>+H43*I43</f>
        <v>0</v>
      </c>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row>
    <row r="44" spans="1:67" s="14" customFormat="1" ht="20.25" customHeight="1" x14ac:dyDescent="0.3">
      <c r="A44" s="80"/>
      <c r="B44" s="175" t="s">
        <v>57</v>
      </c>
      <c r="C44" s="175"/>
      <c r="D44" s="175"/>
      <c r="E44" s="175"/>
      <c r="F44" s="65"/>
      <c r="G44" s="65"/>
      <c r="H44" s="66"/>
      <c r="I44" s="67"/>
      <c r="J44" s="83"/>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row>
    <row r="45" spans="1:67" s="14" customFormat="1" ht="20.25" customHeight="1" x14ac:dyDescent="0.3">
      <c r="A45" s="68"/>
      <c r="B45" s="158" t="s">
        <v>58</v>
      </c>
      <c r="C45" s="158"/>
      <c r="D45" s="158"/>
      <c r="E45" s="158"/>
      <c r="F45" s="60" t="s">
        <v>59</v>
      </c>
      <c r="G45" s="61" t="s">
        <v>37</v>
      </c>
      <c r="H45" s="62"/>
      <c r="I45" s="63">
        <v>105.15</v>
      </c>
      <c r="J45" s="69">
        <f>+H45*I45</f>
        <v>0</v>
      </c>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row>
    <row r="46" spans="1:67" ht="20.25" customHeight="1" x14ac:dyDescent="0.3">
      <c r="A46" s="68"/>
      <c r="B46" s="157" t="s">
        <v>3</v>
      </c>
      <c r="C46" s="157"/>
      <c r="D46" s="157"/>
      <c r="E46" s="157"/>
      <c r="F46" s="70"/>
      <c r="G46" s="71"/>
      <c r="H46" s="84"/>
      <c r="I46" s="73"/>
      <c r="J46" s="74">
        <f>SUM(J43:J45)</f>
        <v>0</v>
      </c>
    </row>
    <row r="47" spans="1:67" x14ac:dyDescent="0.3">
      <c r="A47" s="77"/>
      <c r="B47" s="77"/>
      <c r="C47" s="77"/>
      <c r="D47" s="77"/>
      <c r="E47" s="77"/>
      <c r="F47" s="77"/>
      <c r="G47" s="77"/>
      <c r="H47" s="77"/>
      <c r="I47" s="77"/>
      <c r="J47" s="77"/>
    </row>
    <row r="48" spans="1:67" s="14" customFormat="1" ht="20.25" customHeight="1" x14ac:dyDescent="0.3">
      <c r="A48" s="80"/>
      <c r="B48" s="171" t="s">
        <v>60</v>
      </c>
      <c r="C48" s="171"/>
      <c r="D48" s="171"/>
      <c r="E48" s="171"/>
      <c r="F48" s="66" t="s">
        <v>0</v>
      </c>
      <c r="G48" s="66" t="s">
        <v>6</v>
      </c>
      <c r="H48" s="66" t="s">
        <v>5</v>
      </c>
      <c r="I48" s="81" t="s">
        <v>4</v>
      </c>
      <c r="J48" s="81" t="s">
        <v>156</v>
      </c>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row>
    <row r="49" spans="1:67" s="14" customFormat="1" ht="20.25" customHeight="1" x14ac:dyDescent="0.3">
      <c r="A49" s="68"/>
      <c r="B49" s="158" t="s">
        <v>60</v>
      </c>
      <c r="C49" s="158"/>
      <c r="D49" s="158"/>
      <c r="E49" s="158"/>
      <c r="F49" s="60" t="s">
        <v>62</v>
      </c>
      <c r="G49" s="61" t="s">
        <v>37</v>
      </c>
      <c r="H49" s="62"/>
      <c r="I49" s="63">
        <v>152.18</v>
      </c>
      <c r="J49" s="69">
        <f>+H49*I49</f>
        <v>0</v>
      </c>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row>
    <row r="50" spans="1:67" ht="20.25" customHeight="1" x14ac:dyDescent="0.3">
      <c r="A50" s="68"/>
      <c r="B50" s="157" t="s">
        <v>3</v>
      </c>
      <c r="C50" s="157"/>
      <c r="D50" s="157"/>
      <c r="E50" s="157"/>
      <c r="F50" s="70"/>
      <c r="G50" s="71"/>
      <c r="H50" s="84"/>
      <c r="I50" s="73"/>
      <c r="J50" s="74">
        <f>SUM(J49:J49)</f>
        <v>0</v>
      </c>
    </row>
    <row r="51" spans="1:67" x14ac:dyDescent="0.3">
      <c r="A51" s="77"/>
      <c r="B51" s="77"/>
      <c r="C51" s="77"/>
      <c r="D51" s="77"/>
      <c r="E51" s="77"/>
      <c r="F51" s="77"/>
      <c r="G51" s="77"/>
      <c r="H51" s="77"/>
      <c r="I51" s="77"/>
      <c r="J51" s="77"/>
    </row>
    <row r="52" spans="1:67" s="14" customFormat="1" ht="32.25" customHeight="1" x14ac:dyDescent="0.3">
      <c r="A52" s="80"/>
      <c r="B52" s="211" t="s">
        <v>63</v>
      </c>
      <c r="C52" s="211"/>
      <c r="D52" s="211"/>
      <c r="E52" s="211"/>
      <c r="F52" s="66" t="s">
        <v>0</v>
      </c>
      <c r="G52" s="66" t="s">
        <v>6</v>
      </c>
      <c r="H52" s="66" t="s">
        <v>5</v>
      </c>
      <c r="I52" s="81" t="s">
        <v>4</v>
      </c>
      <c r="J52" s="81" t="s">
        <v>156</v>
      </c>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row>
    <row r="53" spans="1:67" s="14" customFormat="1" ht="20.25" customHeight="1" x14ac:dyDescent="0.3">
      <c r="A53" s="68"/>
      <c r="B53" s="158" t="s">
        <v>64</v>
      </c>
      <c r="C53" s="158"/>
      <c r="D53" s="158"/>
      <c r="E53" s="158"/>
      <c r="F53" s="60" t="s">
        <v>65</v>
      </c>
      <c r="G53" s="61" t="s">
        <v>55</v>
      </c>
      <c r="H53" s="62"/>
      <c r="I53" s="64">
        <v>96.63</v>
      </c>
      <c r="J53" s="69">
        <f>+H53*I53</f>
        <v>0</v>
      </c>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row>
    <row r="54" spans="1:67" s="14" customFormat="1" ht="20.25" customHeight="1" x14ac:dyDescent="0.3">
      <c r="A54" s="68"/>
      <c r="B54" s="158" t="s">
        <v>66</v>
      </c>
      <c r="C54" s="158"/>
      <c r="D54" s="158"/>
      <c r="E54" s="158"/>
      <c r="F54" s="60" t="s">
        <v>67</v>
      </c>
      <c r="G54" s="61" t="s">
        <v>55</v>
      </c>
      <c r="H54" s="62"/>
      <c r="I54" s="64">
        <v>96.63</v>
      </c>
      <c r="J54" s="69">
        <f>+H54*I54</f>
        <v>0</v>
      </c>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row>
    <row r="55" spans="1:67" ht="20.25" customHeight="1" x14ac:dyDescent="0.3">
      <c r="A55" s="68"/>
      <c r="B55" s="157" t="s">
        <v>3</v>
      </c>
      <c r="C55" s="157"/>
      <c r="D55" s="157"/>
      <c r="E55" s="157"/>
      <c r="F55" s="70"/>
      <c r="G55" s="71"/>
      <c r="H55" s="84"/>
      <c r="I55" s="73"/>
      <c r="J55" s="74">
        <f>SUM(J53:J54)</f>
        <v>0</v>
      </c>
    </row>
    <row r="56" spans="1:67" x14ac:dyDescent="0.3">
      <c r="A56" s="77"/>
      <c r="B56" s="77"/>
      <c r="C56" s="77"/>
      <c r="D56" s="77"/>
      <c r="E56" s="77"/>
      <c r="F56" s="77"/>
      <c r="G56" s="77"/>
      <c r="H56" s="77"/>
      <c r="I56" s="77"/>
      <c r="J56" s="77"/>
    </row>
    <row r="57" spans="1:67" s="14" customFormat="1" ht="32.25" customHeight="1" x14ac:dyDescent="0.3">
      <c r="A57" s="80"/>
      <c r="B57" s="171" t="s">
        <v>68</v>
      </c>
      <c r="C57" s="171"/>
      <c r="D57" s="171"/>
      <c r="E57" s="171"/>
      <c r="F57" s="66" t="s">
        <v>0</v>
      </c>
      <c r="G57" s="66" t="s">
        <v>140</v>
      </c>
      <c r="H57" s="66" t="s">
        <v>141</v>
      </c>
      <c r="I57" s="85" t="s">
        <v>142</v>
      </c>
      <c r="J57" s="81" t="s">
        <v>157</v>
      </c>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row>
    <row r="58" spans="1:67" s="14" customFormat="1" ht="20.25" customHeight="1" x14ac:dyDescent="0.3">
      <c r="A58" s="68"/>
      <c r="B58" s="158" t="s">
        <v>167</v>
      </c>
      <c r="C58" s="158"/>
      <c r="D58" s="158"/>
      <c r="E58" s="158"/>
      <c r="F58" s="60" t="s">
        <v>70</v>
      </c>
      <c r="G58" s="63">
        <v>4221.6000000000004</v>
      </c>
      <c r="H58" s="63">
        <v>422.16</v>
      </c>
      <c r="I58" s="86"/>
      <c r="J58" s="69">
        <f>+H58*I58</f>
        <v>0</v>
      </c>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row>
    <row r="59" spans="1:67" s="14" customFormat="1" ht="20.25" customHeight="1" x14ac:dyDescent="0.3">
      <c r="A59" s="68"/>
      <c r="B59" s="158" t="s">
        <v>168</v>
      </c>
      <c r="C59" s="158"/>
      <c r="D59" s="158"/>
      <c r="E59" s="158"/>
      <c r="F59" s="60" t="s">
        <v>70</v>
      </c>
      <c r="G59" s="63">
        <v>4421.7</v>
      </c>
      <c r="H59" s="63">
        <v>442.17</v>
      </c>
      <c r="I59" s="86"/>
      <c r="J59" s="69">
        <f t="shared" ref="J59:J64" si="0">+H59*I59</f>
        <v>0</v>
      </c>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row>
    <row r="60" spans="1:67" s="14" customFormat="1" ht="20.25" customHeight="1" x14ac:dyDescent="0.3">
      <c r="A60" s="68"/>
      <c r="B60" s="158" t="s">
        <v>169</v>
      </c>
      <c r="C60" s="158"/>
      <c r="D60" s="158"/>
      <c r="E60" s="158"/>
      <c r="F60" s="60" t="s">
        <v>73</v>
      </c>
      <c r="G60" s="63">
        <v>8443.2000000000007</v>
      </c>
      <c r="H60" s="63">
        <v>844.32</v>
      </c>
      <c r="I60" s="86"/>
      <c r="J60" s="69">
        <f t="shared" si="0"/>
        <v>0</v>
      </c>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row>
    <row r="61" spans="1:67" s="14" customFormat="1" ht="20.25" customHeight="1" x14ac:dyDescent="0.3">
      <c r="A61" s="68"/>
      <c r="B61" s="158" t="s">
        <v>170</v>
      </c>
      <c r="C61" s="158"/>
      <c r="D61" s="158"/>
      <c r="E61" s="158"/>
      <c r="F61" s="60" t="s">
        <v>73</v>
      </c>
      <c r="G61" s="63">
        <v>8843.4</v>
      </c>
      <c r="H61" s="63">
        <v>884.34</v>
      </c>
      <c r="I61" s="86"/>
      <c r="J61" s="69">
        <f t="shared" si="0"/>
        <v>0</v>
      </c>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row>
    <row r="62" spans="1:67" s="14" customFormat="1" ht="20.25" customHeight="1" x14ac:dyDescent="0.3">
      <c r="A62" s="68"/>
      <c r="B62" s="158" t="s">
        <v>171</v>
      </c>
      <c r="C62" s="158"/>
      <c r="D62" s="158"/>
      <c r="E62" s="158"/>
      <c r="F62" s="60" t="s">
        <v>75</v>
      </c>
      <c r="G62" s="63">
        <v>16886.400000000001</v>
      </c>
      <c r="H62" s="63">
        <v>1688.64</v>
      </c>
      <c r="I62" s="86"/>
      <c r="J62" s="69">
        <f t="shared" si="0"/>
        <v>0</v>
      </c>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row>
    <row r="63" spans="1:67" s="14" customFormat="1" ht="20.25" customHeight="1" x14ac:dyDescent="0.3">
      <c r="A63" s="68"/>
      <c r="B63" s="158" t="s">
        <v>172</v>
      </c>
      <c r="C63" s="158"/>
      <c r="D63" s="158"/>
      <c r="E63" s="158"/>
      <c r="F63" s="87" t="s">
        <v>75</v>
      </c>
      <c r="G63" s="63">
        <v>17686.8</v>
      </c>
      <c r="H63" s="88">
        <v>1768.68</v>
      </c>
      <c r="I63" s="89"/>
      <c r="J63" s="69">
        <f t="shared" si="0"/>
        <v>0</v>
      </c>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row>
    <row r="64" spans="1:67" s="14" customFormat="1" ht="20.25" customHeight="1" x14ac:dyDescent="0.3">
      <c r="A64" s="68"/>
      <c r="B64" s="158" t="s">
        <v>173</v>
      </c>
      <c r="C64" s="158"/>
      <c r="D64" s="158"/>
      <c r="E64" s="158"/>
      <c r="F64" s="87" t="s">
        <v>174</v>
      </c>
      <c r="G64" s="63">
        <v>26530.400000000001</v>
      </c>
      <c r="H64" s="88">
        <v>2653.04</v>
      </c>
      <c r="I64" s="89"/>
      <c r="J64" s="69">
        <f t="shared" si="0"/>
        <v>0</v>
      </c>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row>
    <row r="65" spans="1:67" ht="20.25" customHeight="1" x14ac:dyDescent="0.3">
      <c r="A65" s="68"/>
      <c r="B65" s="157" t="s">
        <v>3</v>
      </c>
      <c r="C65" s="157"/>
      <c r="D65" s="157"/>
      <c r="E65" s="157"/>
      <c r="F65" s="70"/>
      <c r="G65" s="71"/>
      <c r="H65" s="72"/>
      <c r="I65" s="90"/>
      <c r="J65" s="74">
        <f>SUM(J58:J64)</f>
        <v>0</v>
      </c>
    </row>
    <row r="66" spans="1:67" x14ac:dyDescent="0.3">
      <c r="A66" s="77"/>
      <c r="B66" s="77"/>
      <c r="C66" s="77"/>
      <c r="D66" s="77"/>
      <c r="E66" s="77"/>
      <c r="F66" s="77"/>
      <c r="G66" s="77"/>
      <c r="H66" s="77"/>
      <c r="I66" s="77"/>
      <c r="J66" s="77"/>
    </row>
    <row r="67" spans="1:67" s="14" customFormat="1" ht="33" customHeight="1" x14ac:dyDescent="0.3">
      <c r="A67" s="80"/>
      <c r="B67" s="171" t="s">
        <v>76</v>
      </c>
      <c r="C67" s="171"/>
      <c r="D67" s="171"/>
      <c r="E67" s="171"/>
      <c r="F67" s="66" t="s">
        <v>0</v>
      </c>
      <c r="G67" s="66" t="s">
        <v>140</v>
      </c>
      <c r="H67" s="66" t="s">
        <v>141</v>
      </c>
      <c r="I67" s="85" t="s">
        <v>142</v>
      </c>
      <c r="J67" s="81" t="s">
        <v>157</v>
      </c>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row>
    <row r="68" spans="1:67" s="14" customFormat="1" ht="20.25" customHeight="1" x14ac:dyDescent="0.3">
      <c r="A68" s="80"/>
      <c r="B68" s="210" t="s">
        <v>61</v>
      </c>
      <c r="C68" s="210"/>
      <c r="D68" s="210"/>
      <c r="E68" s="210"/>
      <c r="F68" s="82"/>
      <c r="G68" s="82"/>
      <c r="H68" s="82"/>
      <c r="I68" s="67"/>
      <c r="J68" s="67"/>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row>
    <row r="69" spans="1:67" s="14" customFormat="1" ht="20.25" customHeight="1" x14ac:dyDescent="0.3">
      <c r="A69" s="68"/>
      <c r="B69" s="158" t="s">
        <v>158</v>
      </c>
      <c r="C69" s="158"/>
      <c r="D69" s="158"/>
      <c r="E69" s="158"/>
      <c r="F69" s="60" t="s">
        <v>77</v>
      </c>
      <c r="G69" s="63">
        <v>3581.4</v>
      </c>
      <c r="H69" s="91">
        <v>298.45</v>
      </c>
      <c r="I69" s="86"/>
      <c r="J69" s="69">
        <f>+H69*I69</f>
        <v>0</v>
      </c>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row>
    <row r="70" spans="1:67" s="14" customFormat="1" ht="20.25" customHeight="1" x14ac:dyDescent="0.3">
      <c r="A70" s="68"/>
      <c r="B70" s="158" t="s">
        <v>159</v>
      </c>
      <c r="C70" s="158"/>
      <c r="D70" s="158"/>
      <c r="E70" s="158"/>
      <c r="F70" s="60" t="s">
        <v>77</v>
      </c>
      <c r="G70" s="63">
        <v>3751.2</v>
      </c>
      <c r="H70" s="91">
        <v>312.60000000000002</v>
      </c>
      <c r="I70" s="86"/>
      <c r="J70" s="69">
        <f>+H70*I70</f>
        <v>0</v>
      </c>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row>
    <row r="71" spans="1:67" s="14" customFormat="1" ht="20.25" customHeight="1" x14ac:dyDescent="0.3">
      <c r="A71" s="68"/>
      <c r="B71" s="158" t="s">
        <v>160</v>
      </c>
      <c r="C71" s="158"/>
      <c r="D71" s="158"/>
      <c r="E71" s="158"/>
      <c r="F71" s="60" t="s">
        <v>80</v>
      </c>
      <c r="G71" s="64">
        <v>9521.76</v>
      </c>
      <c r="H71" s="91">
        <v>793.48</v>
      </c>
      <c r="I71" s="86"/>
      <c r="J71" s="69">
        <f t="shared" ref="J71:J75" si="1">+H71*I71</f>
        <v>0</v>
      </c>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row>
    <row r="72" spans="1:67" s="14" customFormat="1" ht="20.25" customHeight="1" x14ac:dyDescent="0.3">
      <c r="A72" s="68"/>
      <c r="B72" s="158" t="s">
        <v>161</v>
      </c>
      <c r="C72" s="158"/>
      <c r="D72" s="158"/>
      <c r="E72" s="158"/>
      <c r="F72" s="60" t="s">
        <v>80</v>
      </c>
      <c r="G72" s="64">
        <v>9973.08</v>
      </c>
      <c r="H72" s="91">
        <v>831.09</v>
      </c>
      <c r="I72" s="86"/>
      <c r="J72" s="69">
        <f t="shared" si="1"/>
        <v>0</v>
      </c>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row>
    <row r="73" spans="1:67" s="14" customFormat="1" ht="20.25" customHeight="1" x14ac:dyDescent="0.3">
      <c r="A73" s="68"/>
      <c r="B73" s="158" t="s">
        <v>165</v>
      </c>
      <c r="C73" s="158"/>
      <c r="D73" s="158"/>
      <c r="E73" s="158"/>
      <c r="F73" s="60" t="s">
        <v>82</v>
      </c>
      <c r="G73" s="64">
        <v>30875.4</v>
      </c>
      <c r="H73" s="91">
        <v>2572.9499999999998</v>
      </c>
      <c r="I73" s="86"/>
      <c r="J73" s="69">
        <f t="shared" si="1"/>
        <v>0</v>
      </c>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row>
    <row r="74" spans="1:67" s="14" customFormat="1" ht="20.25" customHeight="1" x14ac:dyDescent="0.3">
      <c r="A74" s="68"/>
      <c r="B74" s="158" t="s">
        <v>163</v>
      </c>
      <c r="C74" s="158"/>
      <c r="D74" s="158"/>
      <c r="E74" s="158"/>
      <c r="F74" s="60" t="s">
        <v>162</v>
      </c>
      <c r="G74" s="64">
        <v>7504.68</v>
      </c>
      <c r="H74" s="92">
        <v>625.39</v>
      </c>
      <c r="I74" s="93"/>
      <c r="J74" s="69">
        <f t="shared" si="1"/>
        <v>0</v>
      </c>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row>
    <row r="75" spans="1:67" s="14" customFormat="1" ht="20.25" customHeight="1" x14ac:dyDescent="0.3">
      <c r="A75" s="68"/>
      <c r="B75" s="94" t="s">
        <v>164</v>
      </c>
      <c r="C75" s="94"/>
      <c r="D75" s="94"/>
      <c r="E75" s="94"/>
      <c r="F75" s="60" t="s">
        <v>166</v>
      </c>
      <c r="G75" s="64">
        <v>20207.16</v>
      </c>
      <c r="H75" s="92">
        <v>1683.93</v>
      </c>
      <c r="I75" s="93"/>
      <c r="J75" s="69">
        <f t="shared" si="1"/>
        <v>0</v>
      </c>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row>
    <row r="76" spans="1:67" s="14" customFormat="1" ht="20.25" customHeight="1" x14ac:dyDescent="0.3">
      <c r="A76" s="80"/>
      <c r="B76" s="175" t="s">
        <v>57</v>
      </c>
      <c r="C76" s="175"/>
      <c r="D76" s="175"/>
      <c r="E76" s="175"/>
      <c r="F76" s="65"/>
      <c r="G76" s="65"/>
      <c r="H76" s="66"/>
      <c r="I76" s="67"/>
      <c r="J76" s="83"/>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row>
    <row r="77" spans="1:67" s="14" customFormat="1" ht="20.25" customHeight="1" x14ac:dyDescent="0.3">
      <c r="A77" s="68"/>
      <c r="B77" s="158" t="s">
        <v>158</v>
      </c>
      <c r="C77" s="158"/>
      <c r="D77" s="158"/>
      <c r="E77" s="158"/>
      <c r="F77" s="60" t="s">
        <v>77</v>
      </c>
      <c r="G77" s="63">
        <v>3115.08</v>
      </c>
      <c r="H77" s="91">
        <v>259.58999999999997</v>
      </c>
      <c r="I77" s="86"/>
      <c r="J77" s="69">
        <f>+H77*I77</f>
        <v>0</v>
      </c>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row>
    <row r="78" spans="1:67" s="14" customFormat="1" ht="20.25" customHeight="1" x14ac:dyDescent="0.3">
      <c r="A78" s="68"/>
      <c r="B78" s="158" t="s">
        <v>159</v>
      </c>
      <c r="C78" s="158"/>
      <c r="D78" s="158"/>
      <c r="E78" s="158"/>
      <c r="F78" s="60" t="s">
        <v>77</v>
      </c>
      <c r="G78" s="64">
        <v>3262.68</v>
      </c>
      <c r="H78" s="91">
        <v>271.89</v>
      </c>
      <c r="I78" s="86"/>
      <c r="J78" s="69">
        <f>+H78*I78</f>
        <v>0</v>
      </c>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row>
    <row r="79" spans="1:67" s="14" customFormat="1" ht="20.25" customHeight="1" x14ac:dyDescent="0.3">
      <c r="A79" s="68"/>
      <c r="B79" s="158" t="s">
        <v>160</v>
      </c>
      <c r="C79" s="158"/>
      <c r="D79" s="158"/>
      <c r="E79" s="158"/>
      <c r="F79" s="60" t="s">
        <v>80</v>
      </c>
      <c r="G79" s="64">
        <v>8303.4</v>
      </c>
      <c r="H79" s="91">
        <v>691.95</v>
      </c>
      <c r="I79" s="86"/>
      <c r="J79" s="69">
        <f t="shared" ref="J79:J83" si="2">+H79*I79</f>
        <v>0</v>
      </c>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row>
    <row r="80" spans="1:67" s="14" customFormat="1" ht="20.25" customHeight="1" x14ac:dyDescent="0.3">
      <c r="A80" s="68"/>
      <c r="B80" s="158" t="s">
        <v>161</v>
      </c>
      <c r="C80" s="158"/>
      <c r="D80" s="158"/>
      <c r="E80" s="158"/>
      <c r="F80" s="60" t="s">
        <v>80</v>
      </c>
      <c r="G80" s="64">
        <v>8697</v>
      </c>
      <c r="H80" s="91">
        <v>724.75</v>
      </c>
      <c r="I80" s="86"/>
      <c r="J80" s="69">
        <f t="shared" si="2"/>
        <v>0</v>
      </c>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row>
    <row r="81" spans="1:67" s="14" customFormat="1" ht="20.25" customHeight="1" x14ac:dyDescent="0.3">
      <c r="A81" s="68"/>
      <c r="B81" s="158" t="s">
        <v>165</v>
      </c>
      <c r="C81" s="158"/>
      <c r="D81" s="158"/>
      <c r="E81" s="158"/>
      <c r="F81" s="60" t="s">
        <v>82</v>
      </c>
      <c r="G81" s="64">
        <v>26814</v>
      </c>
      <c r="H81" s="91">
        <v>2234.5</v>
      </c>
      <c r="I81" s="86"/>
      <c r="J81" s="69">
        <f t="shared" si="2"/>
        <v>0</v>
      </c>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row>
    <row r="82" spans="1:67" s="14" customFormat="1" ht="20.25" customHeight="1" x14ac:dyDescent="0.3">
      <c r="A82" s="68"/>
      <c r="B82" s="158" t="s">
        <v>163</v>
      </c>
      <c r="C82" s="158"/>
      <c r="D82" s="158"/>
      <c r="E82" s="158"/>
      <c r="F82" s="87" t="s">
        <v>162</v>
      </c>
      <c r="G82" s="64">
        <v>6527.04</v>
      </c>
      <c r="H82" s="95">
        <v>543.91999999999996</v>
      </c>
      <c r="I82" s="89"/>
      <c r="J82" s="96">
        <f t="shared" si="2"/>
        <v>0</v>
      </c>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row>
    <row r="83" spans="1:67" s="14" customFormat="1" ht="20.25" customHeight="1" x14ac:dyDescent="0.3">
      <c r="A83" s="68"/>
      <c r="B83" s="94" t="s">
        <v>164</v>
      </c>
      <c r="C83" s="94"/>
      <c r="D83" s="94"/>
      <c r="E83" s="94"/>
      <c r="F83" s="87" t="s">
        <v>166</v>
      </c>
      <c r="G83" s="64">
        <v>17544.84</v>
      </c>
      <c r="H83" s="95">
        <v>1462.07</v>
      </c>
      <c r="I83" s="89"/>
      <c r="J83" s="96">
        <f t="shared" si="2"/>
        <v>0</v>
      </c>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row>
    <row r="84" spans="1:67" ht="20.25" customHeight="1" x14ac:dyDescent="0.3">
      <c r="A84" s="68"/>
      <c r="B84" s="157" t="s">
        <v>3</v>
      </c>
      <c r="C84" s="157"/>
      <c r="D84" s="157"/>
      <c r="E84" s="157"/>
      <c r="F84" s="70"/>
      <c r="G84" s="71"/>
      <c r="H84" s="72"/>
      <c r="I84" s="90"/>
      <c r="J84" s="74">
        <f>SUM(J69:J83)</f>
        <v>0</v>
      </c>
    </row>
    <row r="85" spans="1:67" x14ac:dyDescent="0.3">
      <c r="A85" s="77"/>
      <c r="B85" s="77"/>
      <c r="C85" s="77"/>
      <c r="D85" s="77"/>
      <c r="E85" s="77"/>
      <c r="F85" s="77"/>
      <c r="G85" s="77"/>
      <c r="H85" s="77"/>
      <c r="I85" s="77"/>
      <c r="J85" s="77"/>
    </row>
    <row r="86" spans="1:67" ht="32.25" customHeight="1" x14ac:dyDescent="0.3">
      <c r="A86" s="80"/>
      <c r="B86" s="171" t="s">
        <v>83</v>
      </c>
      <c r="C86" s="171"/>
      <c r="D86" s="171"/>
      <c r="E86" s="171"/>
      <c r="F86" s="66" t="s">
        <v>0</v>
      </c>
      <c r="G86" s="66" t="s">
        <v>140</v>
      </c>
      <c r="H86" s="66" t="s">
        <v>141</v>
      </c>
      <c r="I86" s="85" t="s">
        <v>142</v>
      </c>
      <c r="J86" s="81" t="s">
        <v>157</v>
      </c>
    </row>
    <row r="87" spans="1:67" ht="19.2" customHeight="1" x14ac:dyDescent="0.3">
      <c r="A87" s="68"/>
      <c r="B87" s="158" t="s">
        <v>201</v>
      </c>
      <c r="C87" s="158"/>
      <c r="D87" s="158"/>
      <c r="E87" s="158"/>
      <c r="F87" s="60" t="s">
        <v>84</v>
      </c>
      <c r="G87" s="63">
        <v>1082.6400000000001</v>
      </c>
      <c r="H87" s="91">
        <v>180.45</v>
      </c>
      <c r="I87" s="62"/>
      <c r="J87" s="69">
        <f>+H87*I87</f>
        <v>0</v>
      </c>
    </row>
    <row r="88" spans="1:67" ht="19.2" customHeight="1" x14ac:dyDescent="0.3">
      <c r="A88" s="68"/>
      <c r="B88" s="158" t="s">
        <v>202</v>
      </c>
      <c r="C88" s="158"/>
      <c r="D88" s="158"/>
      <c r="E88" s="158"/>
      <c r="F88" s="87" t="s">
        <v>84</v>
      </c>
      <c r="G88" s="63">
        <v>1133.94</v>
      </c>
      <c r="H88" s="95">
        <v>188.99</v>
      </c>
      <c r="I88" s="62"/>
      <c r="J88" s="69">
        <f>+H88*I88</f>
        <v>0</v>
      </c>
    </row>
    <row r="89" spans="1:67" ht="15.6" x14ac:dyDescent="0.3">
      <c r="A89" s="68"/>
      <c r="B89" s="157" t="s">
        <v>3</v>
      </c>
      <c r="C89" s="157"/>
      <c r="D89" s="157"/>
      <c r="E89" s="157"/>
      <c r="F89" s="70"/>
      <c r="G89" s="71"/>
      <c r="H89" s="72"/>
      <c r="I89" s="73"/>
      <c r="J89" s="74">
        <f>SUM(J87:J88)</f>
        <v>0</v>
      </c>
    </row>
    <row r="90" spans="1:67" ht="15" customHeight="1" x14ac:dyDescent="0.3">
      <c r="A90" s="77"/>
      <c r="B90" s="77"/>
      <c r="C90" s="77"/>
      <c r="D90" s="77"/>
      <c r="E90" s="77"/>
      <c r="F90" s="77"/>
      <c r="G90" s="77"/>
      <c r="H90" s="77"/>
      <c r="I90" s="77"/>
      <c r="J90" s="77"/>
    </row>
    <row r="91" spans="1:67" ht="20.25" customHeight="1" x14ac:dyDescent="0.3">
      <c r="A91" s="80"/>
      <c r="B91" s="171" t="s">
        <v>85</v>
      </c>
      <c r="C91" s="171"/>
      <c r="D91" s="171"/>
      <c r="E91" s="171"/>
      <c r="F91" s="66" t="s">
        <v>0</v>
      </c>
      <c r="G91" s="66" t="s">
        <v>6</v>
      </c>
      <c r="H91" s="66" t="s">
        <v>5</v>
      </c>
      <c r="I91" s="81" t="s">
        <v>4</v>
      </c>
      <c r="J91" s="81" t="s">
        <v>156</v>
      </c>
    </row>
    <row r="92" spans="1:67" ht="19.95" customHeight="1" x14ac:dyDescent="0.3">
      <c r="A92" s="68"/>
      <c r="B92" s="158" t="s">
        <v>197</v>
      </c>
      <c r="C92" s="158"/>
      <c r="D92" s="158"/>
      <c r="E92" s="158"/>
      <c r="F92" s="60" t="s">
        <v>87</v>
      </c>
      <c r="G92" s="61" t="s">
        <v>71</v>
      </c>
      <c r="H92" s="62"/>
      <c r="I92" s="63">
        <v>1136.52</v>
      </c>
      <c r="J92" s="69">
        <f>+H92*I92</f>
        <v>0</v>
      </c>
    </row>
    <row r="93" spans="1:67" ht="19.95" customHeight="1" x14ac:dyDescent="0.3">
      <c r="A93" s="68"/>
      <c r="B93" s="158" t="s">
        <v>198</v>
      </c>
      <c r="C93" s="158"/>
      <c r="D93" s="158"/>
      <c r="E93" s="158"/>
      <c r="F93" s="60" t="s">
        <v>87</v>
      </c>
      <c r="G93" s="61" t="s">
        <v>71</v>
      </c>
      <c r="H93" s="62"/>
      <c r="I93" s="63">
        <v>1190.4000000000001</v>
      </c>
      <c r="J93" s="69">
        <f t="shared" ref="J93:J95" si="3">+H93*I93</f>
        <v>0</v>
      </c>
    </row>
    <row r="94" spans="1:67" ht="19.95" customHeight="1" x14ac:dyDescent="0.3">
      <c r="A94" s="68"/>
      <c r="B94" s="158" t="s">
        <v>199</v>
      </c>
      <c r="C94" s="158"/>
      <c r="D94" s="158"/>
      <c r="E94" s="158"/>
      <c r="F94" s="60" t="s">
        <v>89</v>
      </c>
      <c r="G94" s="61" t="s">
        <v>71</v>
      </c>
      <c r="H94" s="62"/>
      <c r="I94" s="63">
        <v>5114.88</v>
      </c>
      <c r="J94" s="69">
        <f t="shared" si="3"/>
        <v>0</v>
      </c>
    </row>
    <row r="95" spans="1:67" ht="19.95" customHeight="1" x14ac:dyDescent="0.3">
      <c r="A95" s="68"/>
      <c r="B95" s="158" t="s">
        <v>200</v>
      </c>
      <c r="C95" s="158"/>
      <c r="D95" s="158"/>
      <c r="E95" s="158"/>
      <c r="F95" s="87" t="s">
        <v>89</v>
      </c>
      <c r="G95" s="61" t="s">
        <v>71</v>
      </c>
      <c r="H95" s="97"/>
      <c r="I95" s="98">
        <v>5357.34</v>
      </c>
      <c r="J95" s="69">
        <f t="shared" si="3"/>
        <v>0</v>
      </c>
    </row>
    <row r="96" spans="1:67" ht="15.6" x14ac:dyDescent="0.3">
      <c r="A96" s="68"/>
      <c r="B96" s="157" t="s">
        <v>3</v>
      </c>
      <c r="C96" s="157"/>
      <c r="D96" s="157"/>
      <c r="E96" s="157"/>
      <c r="F96" s="70"/>
      <c r="G96" s="71"/>
      <c r="H96" s="72"/>
      <c r="I96" s="73"/>
      <c r="J96" s="74">
        <f>SUM(J92:J95)</f>
        <v>0</v>
      </c>
    </row>
    <row r="97" spans="1:10" x14ac:dyDescent="0.3">
      <c r="A97" s="77"/>
      <c r="B97" s="77"/>
      <c r="C97" s="77"/>
      <c r="D97" s="77"/>
      <c r="E97" s="77"/>
      <c r="F97" s="77"/>
      <c r="G97" s="77"/>
      <c r="H97" s="77"/>
      <c r="I97" s="77"/>
      <c r="J97" s="77"/>
    </row>
    <row r="98" spans="1:10" ht="30" customHeight="1" x14ac:dyDescent="0.3">
      <c r="A98" s="80"/>
      <c r="B98" s="171" t="s">
        <v>99</v>
      </c>
      <c r="C98" s="171"/>
      <c r="D98" s="171"/>
      <c r="E98" s="171"/>
      <c r="F98" s="66" t="s">
        <v>0</v>
      </c>
      <c r="G98" s="66" t="s">
        <v>140</v>
      </c>
      <c r="H98" s="66" t="s">
        <v>141</v>
      </c>
      <c r="I98" s="85" t="s">
        <v>142</v>
      </c>
      <c r="J98" s="81" t="s">
        <v>157</v>
      </c>
    </row>
    <row r="99" spans="1:10" ht="20.25" customHeight="1" x14ac:dyDescent="0.3">
      <c r="A99" s="80"/>
      <c r="B99" s="175" t="s">
        <v>61</v>
      </c>
      <c r="C99" s="175"/>
      <c r="D99" s="175"/>
      <c r="E99" s="175"/>
      <c r="F99" s="66"/>
      <c r="G99" s="66"/>
      <c r="H99" s="66"/>
      <c r="I99" s="81"/>
      <c r="J99" s="81"/>
    </row>
    <row r="100" spans="1:10" ht="19.2" customHeight="1" x14ac:dyDescent="0.3">
      <c r="A100" s="68"/>
      <c r="B100" s="158" t="s">
        <v>175</v>
      </c>
      <c r="C100" s="158"/>
      <c r="D100" s="158"/>
      <c r="E100" s="158"/>
      <c r="F100" s="60" t="s">
        <v>90</v>
      </c>
      <c r="G100" s="63">
        <v>1034.4000000000001</v>
      </c>
      <c r="H100" s="99">
        <v>86.2</v>
      </c>
      <c r="I100" s="86"/>
      <c r="J100" s="69">
        <f>+H100*I100</f>
        <v>0</v>
      </c>
    </row>
    <row r="101" spans="1:10" ht="19.2" customHeight="1" x14ac:dyDescent="0.3">
      <c r="A101" s="68"/>
      <c r="B101" s="158" t="s">
        <v>176</v>
      </c>
      <c r="C101" s="158"/>
      <c r="D101" s="158"/>
      <c r="E101" s="158"/>
      <c r="F101" s="60" t="s">
        <v>90</v>
      </c>
      <c r="G101" s="63">
        <v>1083.48</v>
      </c>
      <c r="H101" s="99">
        <v>90.29</v>
      </c>
      <c r="I101" s="86"/>
      <c r="J101" s="69">
        <f t="shared" ref="J101:J105" si="4">+H101*I101</f>
        <v>0</v>
      </c>
    </row>
    <row r="102" spans="1:10" ht="19.2" customHeight="1" x14ac:dyDescent="0.3">
      <c r="A102" s="68"/>
      <c r="B102" s="158" t="s">
        <v>177</v>
      </c>
      <c r="C102" s="158"/>
      <c r="D102" s="158"/>
      <c r="E102" s="158"/>
      <c r="F102" s="60" t="s">
        <v>91</v>
      </c>
      <c r="G102" s="63">
        <v>2533.08</v>
      </c>
      <c r="H102" s="99">
        <v>211.09</v>
      </c>
      <c r="I102" s="86"/>
      <c r="J102" s="69">
        <f t="shared" si="4"/>
        <v>0</v>
      </c>
    </row>
    <row r="103" spans="1:10" ht="19.2" customHeight="1" x14ac:dyDescent="0.3">
      <c r="A103" s="68"/>
      <c r="B103" s="158" t="s">
        <v>178</v>
      </c>
      <c r="C103" s="158"/>
      <c r="D103" s="158"/>
      <c r="E103" s="158"/>
      <c r="F103" s="60" t="s">
        <v>91</v>
      </c>
      <c r="G103" s="63">
        <v>2653.2</v>
      </c>
      <c r="H103" s="99">
        <v>221.1</v>
      </c>
      <c r="I103" s="86"/>
      <c r="J103" s="69">
        <f t="shared" si="4"/>
        <v>0</v>
      </c>
    </row>
    <row r="104" spans="1:10" ht="19.2" customHeight="1" x14ac:dyDescent="0.3">
      <c r="A104" s="68"/>
      <c r="B104" s="158" t="s">
        <v>179</v>
      </c>
      <c r="C104" s="158"/>
      <c r="D104" s="158"/>
      <c r="E104" s="158"/>
      <c r="F104" s="60" t="s">
        <v>92</v>
      </c>
      <c r="G104" s="63">
        <v>5092.32</v>
      </c>
      <c r="H104" s="99">
        <v>424.36</v>
      </c>
      <c r="I104" s="86"/>
      <c r="J104" s="69">
        <f t="shared" si="4"/>
        <v>0</v>
      </c>
    </row>
    <row r="105" spans="1:10" ht="19.2" customHeight="1" x14ac:dyDescent="0.3">
      <c r="A105" s="68"/>
      <c r="B105" s="158" t="s">
        <v>180</v>
      </c>
      <c r="C105" s="158"/>
      <c r="D105" s="158"/>
      <c r="E105" s="158"/>
      <c r="F105" s="87" t="s">
        <v>92</v>
      </c>
      <c r="G105" s="100">
        <v>5333.64</v>
      </c>
      <c r="H105" s="101">
        <v>444.47</v>
      </c>
      <c r="I105" s="86"/>
      <c r="J105" s="69">
        <f t="shared" si="4"/>
        <v>0</v>
      </c>
    </row>
    <row r="106" spans="1:10" ht="19.2" customHeight="1" x14ac:dyDescent="0.3">
      <c r="A106" s="68"/>
      <c r="B106" s="159"/>
      <c r="C106" s="160"/>
      <c r="D106" s="160"/>
      <c r="E106" s="161"/>
      <c r="F106" s="66" t="s">
        <v>0</v>
      </c>
      <c r="G106" s="66" t="s">
        <v>6</v>
      </c>
      <c r="H106" s="66" t="s">
        <v>5</v>
      </c>
      <c r="I106" s="81" t="s">
        <v>4</v>
      </c>
      <c r="J106" s="81" t="s">
        <v>156</v>
      </c>
    </row>
    <row r="107" spans="1:10" ht="19.2" customHeight="1" x14ac:dyDescent="0.3">
      <c r="A107" s="68"/>
      <c r="B107" s="158" t="s">
        <v>93</v>
      </c>
      <c r="C107" s="158"/>
      <c r="D107" s="158"/>
      <c r="E107" s="158"/>
      <c r="F107" s="60" t="s">
        <v>94</v>
      </c>
      <c r="G107" s="61" t="s">
        <v>39</v>
      </c>
      <c r="H107" s="62"/>
      <c r="I107" s="63">
        <v>116.94</v>
      </c>
      <c r="J107" s="69">
        <f>+H107*I107</f>
        <v>0</v>
      </c>
    </row>
    <row r="108" spans="1:10" ht="19.2" customHeight="1" x14ac:dyDescent="0.3">
      <c r="A108" s="68"/>
      <c r="B108" s="158" t="s">
        <v>95</v>
      </c>
      <c r="C108" s="158"/>
      <c r="D108" s="158"/>
      <c r="E108" s="158"/>
      <c r="F108" s="60" t="s">
        <v>143</v>
      </c>
      <c r="G108" s="61" t="s">
        <v>39</v>
      </c>
      <c r="H108" s="62"/>
      <c r="I108" s="63">
        <v>116.94</v>
      </c>
      <c r="J108" s="69">
        <f>+H108*I108</f>
        <v>0</v>
      </c>
    </row>
    <row r="109" spans="1:10" ht="32.25" customHeight="1" x14ac:dyDescent="0.3">
      <c r="A109" s="80"/>
      <c r="B109" s="175" t="s">
        <v>57</v>
      </c>
      <c r="C109" s="175"/>
      <c r="D109" s="175"/>
      <c r="E109" s="175"/>
      <c r="F109" s="66" t="s">
        <v>0</v>
      </c>
      <c r="G109" s="66" t="s">
        <v>140</v>
      </c>
      <c r="H109" s="66" t="s">
        <v>141</v>
      </c>
      <c r="I109" s="85" t="s">
        <v>142</v>
      </c>
      <c r="J109" s="81" t="s">
        <v>157</v>
      </c>
    </row>
    <row r="110" spans="1:10" ht="19.2" customHeight="1" x14ac:dyDescent="0.3">
      <c r="A110" s="68"/>
      <c r="B110" s="158" t="s">
        <v>175</v>
      </c>
      <c r="C110" s="158"/>
      <c r="D110" s="158"/>
      <c r="E110" s="158"/>
      <c r="F110" s="60" t="s">
        <v>90</v>
      </c>
      <c r="G110" s="63">
        <v>881.16</v>
      </c>
      <c r="H110" s="99">
        <v>73.430000000000007</v>
      </c>
      <c r="I110" s="86"/>
      <c r="J110" s="69">
        <f>+H110*I110</f>
        <v>0</v>
      </c>
    </row>
    <row r="111" spans="1:10" ht="19.2" customHeight="1" x14ac:dyDescent="0.3">
      <c r="A111" s="68"/>
      <c r="B111" s="158" t="s">
        <v>176</v>
      </c>
      <c r="C111" s="158"/>
      <c r="D111" s="158"/>
      <c r="E111" s="158"/>
      <c r="F111" s="60" t="s">
        <v>90</v>
      </c>
      <c r="G111" s="63">
        <v>922.92</v>
      </c>
      <c r="H111" s="99">
        <v>76.91</v>
      </c>
      <c r="I111" s="86"/>
      <c r="J111" s="69">
        <f t="shared" ref="J111:J115" si="5">+H111*I111</f>
        <v>0</v>
      </c>
    </row>
    <row r="112" spans="1:10" ht="19.2" customHeight="1" x14ac:dyDescent="0.3">
      <c r="A112" s="68"/>
      <c r="B112" s="158" t="s">
        <v>177</v>
      </c>
      <c r="C112" s="158"/>
      <c r="D112" s="158"/>
      <c r="E112" s="158"/>
      <c r="F112" s="60" t="s">
        <v>91</v>
      </c>
      <c r="G112" s="63">
        <v>2157.84</v>
      </c>
      <c r="H112" s="99">
        <v>179.82</v>
      </c>
      <c r="I112" s="86"/>
      <c r="J112" s="69">
        <f t="shared" si="5"/>
        <v>0</v>
      </c>
    </row>
    <row r="113" spans="1:10" ht="19.2" customHeight="1" x14ac:dyDescent="0.3">
      <c r="A113" s="68"/>
      <c r="B113" s="158" t="s">
        <v>178</v>
      </c>
      <c r="C113" s="158"/>
      <c r="D113" s="158"/>
      <c r="E113" s="158"/>
      <c r="F113" s="60" t="s">
        <v>91</v>
      </c>
      <c r="G113" s="63">
        <v>2260.08</v>
      </c>
      <c r="H113" s="99">
        <v>188.34</v>
      </c>
      <c r="I113" s="86"/>
      <c r="J113" s="69">
        <f t="shared" si="5"/>
        <v>0</v>
      </c>
    </row>
    <row r="114" spans="1:10" ht="19.2" customHeight="1" x14ac:dyDescent="0.3">
      <c r="A114" s="68"/>
      <c r="B114" s="158" t="s">
        <v>179</v>
      </c>
      <c r="C114" s="158"/>
      <c r="D114" s="158"/>
      <c r="E114" s="158"/>
      <c r="F114" s="60" t="s">
        <v>92</v>
      </c>
      <c r="G114" s="63">
        <v>4337.88</v>
      </c>
      <c r="H114" s="99">
        <v>361.49</v>
      </c>
      <c r="I114" s="86"/>
      <c r="J114" s="69">
        <f t="shared" si="5"/>
        <v>0</v>
      </c>
    </row>
    <row r="115" spans="1:10" ht="19.2" customHeight="1" x14ac:dyDescent="0.3">
      <c r="A115" s="68"/>
      <c r="B115" s="158" t="s">
        <v>180</v>
      </c>
      <c r="C115" s="158"/>
      <c r="D115" s="158"/>
      <c r="E115" s="158"/>
      <c r="F115" s="87" t="s">
        <v>92</v>
      </c>
      <c r="G115" s="100">
        <v>4543.4399999999996</v>
      </c>
      <c r="H115" s="101">
        <v>378.62</v>
      </c>
      <c r="I115" s="86"/>
      <c r="J115" s="69">
        <f t="shared" si="5"/>
        <v>0</v>
      </c>
    </row>
    <row r="116" spans="1:10" ht="19.2" customHeight="1" x14ac:dyDescent="0.3">
      <c r="A116" s="68"/>
      <c r="B116" s="159"/>
      <c r="C116" s="160"/>
      <c r="D116" s="160"/>
      <c r="E116" s="161"/>
      <c r="F116" s="66" t="s">
        <v>0</v>
      </c>
      <c r="G116" s="66" t="s">
        <v>6</v>
      </c>
      <c r="H116" s="66" t="s">
        <v>5</v>
      </c>
      <c r="I116" s="81" t="s">
        <v>4</v>
      </c>
      <c r="J116" s="81" t="s">
        <v>156</v>
      </c>
    </row>
    <row r="117" spans="1:10" ht="19.2" customHeight="1" x14ac:dyDescent="0.3">
      <c r="A117" s="68"/>
      <c r="B117" s="158" t="s">
        <v>93</v>
      </c>
      <c r="C117" s="158"/>
      <c r="D117" s="158"/>
      <c r="E117" s="158"/>
      <c r="F117" s="60" t="s">
        <v>94</v>
      </c>
      <c r="G117" s="61" t="s">
        <v>39</v>
      </c>
      <c r="H117" s="62"/>
      <c r="I117" s="63">
        <v>99.61</v>
      </c>
      <c r="J117" s="69">
        <f>+H117*I117</f>
        <v>0</v>
      </c>
    </row>
    <row r="118" spans="1:10" ht="19.2" customHeight="1" x14ac:dyDescent="0.3">
      <c r="A118" s="68"/>
      <c r="B118" s="158" t="s">
        <v>95</v>
      </c>
      <c r="C118" s="158"/>
      <c r="D118" s="158"/>
      <c r="E118" s="158"/>
      <c r="F118" s="60" t="s">
        <v>143</v>
      </c>
      <c r="G118" s="61" t="s">
        <v>39</v>
      </c>
      <c r="H118" s="62"/>
      <c r="I118" s="63">
        <v>99.61</v>
      </c>
      <c r="J118" s="69">
        <f>+H118*I118</f>
        <v>0</v>
      </c>
    </row>
    <row r="119" spans="1:10" ht="19.2" customHeight="1" x14ac:dyDescent="0.3">
      <c r="A119" s="68"/>
      <c r="B119" s="157" t="s">
        <v>3</v>
      </c>
      <c r="C119" s="157"/>
      <c r="D119" s="157"/>
      <c r="E119" s="157"/>
      <c r="F119" s="70"/>
      <c r="G119" s="71"/>
      <c r="H119" s="84"/>
      <c r="I119" s="73"/>
      <c r="J119" s="74">
        <f>SUM(J100:J118)</f>
        <v>0</v>
      </c>
    </row>
    <row r="120" spans="1:10" x14ac:dyDescent="0.3">
      <c r="A120" s="77"/>
      <c r="B120" s="77"/>
      <c r="C120" s="77"/>
      <c r="D120" s="77"/>
      <c r="E120" s="77"/>
      <c r="F120" s="77"/>
      <c r="G120" s="77"/>
      <c r="H120" s="77"/>
      <c r="I120" s="77"/>
      <c r="J120" s="77"/>
    </row>
    <row r="121" spans="1:10" ht="32.25" customHeight="1" x14ac:dyDescent="0.3">
      <c r="A121" s="80"/>
      <c r="B121" s="171" t="s">
        <v>100</v>
      </c>
      <c r="C121" s="171"/>
      <c r="D121" s="171"/>
      <c r="E121" s="171"/>
      <c r="F121" s="66" t="s">
        <v>0</v>
      </c>
      <c r="G121" s="66" t="s">
        <v>140</v>
      </c>
      <c r="H121" s="66" t="s">
        <v>141</v>
      </c>
      <c r="I121" s="85" t="s">
        <v>142</v>
      </c>
      <c r="J121" s="81" t="s">
        <v>157</v>
      </c>
    </row>
    <row r="122" spans="1:10" ht="20.25" customHeight="1" x14ac:dyDescent="0.3">
      <c r="A122" s="80"/>
      <c r="B122" s="175" t="s">
        <v>61</v>
      </c>
      <c r="C122" s="175"/>
      <c r="D122" s="175"/>
      <c r="E122" s="175"/>
      <c r="F122" s="66"/>
      <c r="G122" s="66"/>
      <c r="H122" s="66"/>
      <c r="I122" s="81"/>
      <c r="J122" s="81"/>
    </row>
    <row r="123" spans="1:10" ht="19.2" customHeight="1" x14ac:dyDescent="0.3">
      <c r="A123" s="68"/>
      <c r="B123" s="158" t="s">
        <v>181</v>
      </c>
      <c r="C123" s="158"/>
      <c r="D123" s="158"/>
      <c r="E123" s="158"/>
      <c r="F123" s="60" t="s">
        <v>102</v>
      </c>
      <c r="G123" s="63">
        <v>6864.12</v>
      </c>
      <c r="H123" s="99">
        <v>572.01</v>
      </c>
      <c r="I123" s="86"/>
      <c r="J123" s="69">
        <f>+H123*I123</f>
        <v>0</v>
      </c>
    </row>
    <row r="124" spans="1:10" ht="19.2" customHeight="1" x14ac:dyDescent="0.3">
      <c r="A124" s="68"/>
      <c r="B124" s="158" t="s">
        <v>182</v>
      </c>
      <c r="C124" s="158"/>
      <c r="D124" s="158"/>
      <c r="E124" s="158"/>
      <c r="F124" s="60" t="s">
        <v>102</v>
      </c>
      <c r="G124" s="63">
        <v>7189.44</v>
      </c>
      <c r="H124" s="99">
        <v>599.12</v>
      </c>
      <c r="I124" s="86"/>
      <c r="J124" s="69">
        <f t="shared" ref="J124:J128" si="6">+H124*I124</f>
        <v>0</v>
      </c>
    </row>
    <row r="125" spans="1:10" ht="19.2" customHeight="1" x14ac:dyDescent="0.3">
      <c r="A125" s="68"/>
      <c r="B125" s="158" t="s">
        <v>183</v>
      </c>
      <c r="C125" s="158"/>
      <c r="D125" s="158"/>
      <c r="E125" s="158"/>
      <c r="F125" s="60" t="s">
        <v>104</v>
      </c>
      <c r="G125" s="63">
        <v>10677.48</v>
      </c>
      <c r="H125" s="99">
        <v>889.79</v>
      </c>
      <c r="I125" s="86"/>
      <c r="J125" s="69">
        <f t="shared" si="6"/>
        <v>0</v>
      </c>
    </row>
    <row r="126" spans="1:10" ht="19.2" customHeight="1" x14ac:dyDescent="0.3">
      <c r="A126" s="68"/>
      <c r="B126" s="158" t="s">
        <v>184</v>
      </c>
      <c r="C126" s="158"/>
      <c r="D126" s="158"/>
      <c r="E126" s="158"/>
      <c r="F126" s="60" t="s">
        <v>104</v>
      </c>
      <c r="G126" s="63">
        <v>11183.64</v>
      </c>
      <c r="H126" s="99">
        <v>931.97</v>
      </c>
      <c r="I126" s="86"/>
      <c r="J126" s="69">
        <f t="shared" si="6"/>
        <v>0</v>
      </c>
    </row>
    <row r="127" spans="1:10" ht="19.2" customHeight="1" x14ac:dyDescent="0.3">
      <c r="A127" s="68"/>
      <c r="B127" s="158" t="s">
        <v>185</v>
      </c>
      <c r="C127" s="158"/>
      <c r="D127" s="158"/>
      <c r="E127" s="158"/>
      <c r="F127" s="60" t="s">
        <v>106</v>
      </c>
      <c r="G127" s="63">
        <v>18304.2</v>
      </c>
      <c r="H127" s="99">
        <v>1525.35</v>
      </c>
      <c r="I127" s="86"/>
      <c r="J127" s="69">
        <f t="shared" si="6"/>
        <v>0</v>
      </c>
    </row>
    <row r="128" spans="1:10" ht="19.2" customHeight="1" x14ac:dyDescent="0.3">
      <c r="A128" s="68"/>
      <c r="B128" s="158" t="s">
        <v>186</v>
      </c>
      <c r="C128" s="158"/>
      <c r="D128" s="158"/>
      <c r="E128" s="158"/>
      <c r="F128" s="87" t="s">
        <v>106</v>
      </c>
      <c r="G128" s="100">
        <v>19171.8</v>
      </c>
      <c r="H128" s="101">
        <v>1597.65</v>
      </c>
      <c r="I128" s="86"/>
      <c r="J128" s="69">
        <f t="shared" si="6"/>
        <v>0</v>
      </c>
    </row>
    <row r="129" spans="1:10" ht="19.2" customHeight="1" x14ac:dyDescent="0.3">
      <c r="A129" s="68"/>
      <c r="B129" s="159"/>
      <c r="C129" s="160"/>
      <c r="D129" s="160"/>
      <c r="E129" s="161"/>
      <c r="F129" s="66" t="s">
        <v>0</v>
      </c>
      <c r="G129" s="66" t="s">
        <v>6</v>
      </c>
      <c r="H129" s="66" t="s">
        <v>5</v>
      </c>
      <c r="I129" s="81" t="s">
        <v>4</v>
      </c>
      <c r="J129" s="81" t="s">
        <v>156</v>
      </c>
    </row>
    <row r="130" spans="1:10" ht="19.2" customHeight="1" x14ac:dyDescent="0.3">
      <c r="A130" s="68"/>
      <c r="B130" s="158" t="s">
        <v>107</v>
      </c>
      <c r="C130" s="158"/>
      <c r="D130" s="158"/>
      <c r="E130" s="158"/>
      <c r="F130" s="60" t="s">
        <v>108</v>
      </c>
      <c r="G130" s="61" t="s">
        <v>39</v>
      </c>
      <c r="H130" s="62"/>
      <c r="I130" s="63">
        <v>79.89</v>
      </c>
      <c r="J130" s="69">
        <f t="shared" ref="J130:J149" si="7">+H130*I130</f>
        <v>0</v>
      </c>
    </row>
    <row r="131" spans="1:10" ht="19.2" customHeight="1" x14ac:dyDescent="0.3">
      <c r="A131" s="68"/>
      <c r="B131" s="158" t="s">
        <v>109</v>
      </c>
      <c r="C131" s="158"/>
      <c r="D131" s="158"/>
      <c r="E131" s="158"/>
      <c r="F131" s="60" t="s">
        <v>110</v>
      </c>
      <c r="G131" s="61" t="s">
        <v>39</v>
      </c>
      <c r="H131" s="62"/>
      <c r="I131" s="63">
        <v>79.89</v>
      </c>
      <c r="J131" s="69">
        <f t="shared" si="7"/>
        <v>0</v>
      </c>
    </row>
    <row r="132" spans="1:10" ht="31.2" x14ac:dyDescent="0.3">
      <c r="A132" s="68"/>
      <c r="B132" s="159"/>
      <c r="C132" s="160"/>
      <c r="D132" s="160"/>
      <c r="E132" s="161"/>
      <c r="F132" s="66" t="s">
        <v>0</v>
      </c>
      <c r="G132" s="66" t="s">
        <v>140</v>
      </c>
      <c r="H132" s="66" t="s">
        <v>141</v>
      </c>
      <c r="I132" s="85" t="s">
        <v>142</v>
      </c>
      <c r="J132" s="81" t="s">
        <v>157</v>
      </c>
    </row>
    <row r="133" spans="1:10" ht="19.2" customHeight="1" x14ac:dyDescent="0.3">
      <c r="A133" s="68"/>
      <c r="B133" s="158" t="s">
        <v>187</v>
      </c>
      <c r="C133" s="158"/>
      <c r="D133" s="158"/>
      <c r="E133" s="158"/>
      <c r="F133" s="60" t="s">
        <v>112</v>
      </c>
      <c r="G133" s="102">
        <v>1247.04</v>
      </c>
      <c r="H133" s="99">
        <v>103.92</v>
      </c>
      <c r="I133" s="86"/>
      <c r="J133" s="69">
        <f>+H133*I133</f>
        <v>0</v>
      </c>
    </row>
    <row r="134" spans="1:10" ht="19.2" customHeight="1" x14ac:dyDescent="0.3">
      <c r="A134" s="68"/>
      <c r="B134" s="158" t="s">
        <v>188</v>
      </c>
      <c r="C134" s="158"/>
      <c r="D134" s="158"/>
      <c r="E134" s="158"/>
      <c r="F134" s="60" t="s">
        <v>112</v>
      </c>
      <c r="G134" s="102">
        <v>1306.2</v>
      </c>
      <c r="H134" s="99">
        <v>108.85</v>
      </c>
      <c r="I134" s="86"/>
      <c r="J134" s="69">
        <f t="shared" ref="J134:J138" si="8">+H134*I134</f>
        <v>0</v>
      </c>
    </row>
    <row r="135" spans="1:10" ht="19.2" customHeight="1" x14ac:dyDescent="0.3">
      <c r="A135" s="68"/>
      <c r="B135" s="158" t="s">
        <v>189</v>
      </c>
      <c r="C135" s="158"/>
      <c r="D135" s="158"/>
      <c r="E135" s="158"/>
      <c r="F135" s="60" t="s">
        <v>114</v>
      </c>
      <c r="G135" s="102">
        <v>2494.1999999999998</v>
      </c>
      <c r="H135" s="99">
        <v>207.85</v>
      </c>
      <c r="I135" s="86"/>
      <c r="J135" s="69">
        <f t="shared" si="8"/>
        <v>0</v>
      </c>
    </row>
    <row r="136" spans="1:10" ht="19.2" customHeight="1" x14ac:dyDescent="0.3">
      <c r="A136" s="68"/>
      <c r="B136" s="158" t="s">
        <v>190</v>
      </c>
      <c r="C136" s="158"/>
      <c r="D136" s="158"/>
      <c r="E136" s="158"/>
      <c r="F136" s="60" t="s">
        <v>114</v>
      </c>
      <c r="G136" s="102">
        <v>2612.4</v>
      </c>
      <c r="H136" s="99">
        <v>217.7</v>
      </c>
      <c r="I136" s="86"/>
      <c r="J136" s="69">
        <f t="shared" si="8"/>
        <v>0</v>
      </c>
    </row>
    <row r="137" spans="1:10" ht="19.2" customHeight="1" x14ac:dyDescent="0.3">
      <c r="A137" s="68"/>
      <c r="B137" s="158" t="s">
        <v>191</v>
      </c>
      <c r="C137" s="158"/>
      <c r="D137" s="158"/>
      <c r="E137" s="158"/>
      <c r="F137" s="60" t="s">
        <v>116</v>
      </c>
      <c r="G137" s="102">
        <v>5487.24</v>
      </c>
      <c r="H137" s="99">
        <v>457.27</v>
      </c>
      <c r="I137" s="86"/>
      <c r="J137" s="69">
        <f t="shared" si="8"/>
        <v>0</v>
      </c>
    </row>
    <row r="138" spans="1:10" ht="19.2" customHeight="1" x14ac:dyDescent="0.3">
      <c r="A138" s="68"/>
      <c r="B138" s="158" t="s">
        <v>192</v>
      </c>
      <c r="C138" s="158"/>
      <c r="D138" s="158"/>
      <c r="E138" s="158"/>
      <c r="F138" s="87" t="s">
        <v>116</v>
      </c>
      <c r="G138" s="103">
        <v>5747.28</v>
      </c>
      <c r="H138" s="101">
        <v>478.94</v>
      </c>
      <c r="I138" s="86"/>
      <c r="J138" s="69">
        <f t="shared" si="8"/>
        <v>0</v>
      </c>
    </row>
    <row r="139" spans="1:10" ht="19.2" customHeight="1" x14ac:dyDescent="0.3">
      <c r="A139" s="68"/>
      <c r="B139" s="159"/>
      <c r="C139" s="160"/>
      <c r="D139" s="160"/>
      <c r="E139" s="161"/>
      <c r="F139" s="66" t="s">
        <v>0</v>
      </c>
      <c r="G139" s="66" t="s">
        <v>6</v>
      </c>
      <c r="H139" s="66" t="s">
        <v>5</v>
      </c>
      <c r="I139" s="81" t="s">
        <v>4</v>
      </c>
      <c r="J139" s="81" t="s">
        <v>156</v>
      </c>
    </row>
    <row r="140" spans="1:10" ht="19.2" customHeight="1" x14ac:dyDescent="0.3">
      <c r="A140" s="68"/>
      <c r="B140" s="158" t="s">
        <v>117</v>
      </c>
      <c r="C140" s="158"/>
      <c r="D140" s="158"/>
      <c r="E140" s="158"/>
      <c r="F140" s="60" t="s">
        <v>118</v>
      </c>
      <c r="G140" s="61" t="s">
        <v>39</v>
      </c>
      <c r="H140" s="62"/>
      <c r="I140" s="63">
        <v>87.08</v>
      </c>
      <c r="J140" s="69">
        <f t="shared" si="7"/>
        <v>0</v>
      </c>
    </row>
    <row r="141" spans="1:10" ht="19.2" customHeight="1" x14ac:dyDescent="0.3">
      <c r="A141" s="68"/>
      <c r="B141" s="158" t="s">
        <v>119</v>
      </c>
      <c r="C141" s="158"/>
      <c r="D141" s="158"/>
      <c r="E141" s="158"/>
      <c r="F141" s="60" t="s">
        <v>120</v>
      </c>
      <c r="G141" s="61" t="s">
        <v>39</v>
      </c>
      <c r="H141" s="62"/>
      <c r="I141" s="63">
        <v>87.08</v>
      </c>
      <c r="J141" s="69">
        <f t="shared" si="7"/>
        <v>0</v>
      </c>
    </row>
    <row r="142" spans="1:10" ht="31.2" x14ac:dyDescent="0.3">
      <c r="A142" s="68"/>
      <c r="B142" s="162"/>
      <c r="C142" s="163"/>
      <c r="D142" s="163"/>
      <c r="E142" s="164"/>
      <c r="F142" s="66" t="s">
        <v>0</v>
      </c>
      <c r="G142" s="66" t="s">
        <v>140</v>
      </c>
      <c r="H142" s="66" t="s">
        <v>141</v>
      </c>
      <c r="I142" s="85" t="s">
        <v>142</v>
      </c>
      <c r="J142" s="81" t="s">
        <v>157</v>
      </c>
    </row>
    <row r="143" spans="1:10" ht="19.2" customHeight="1" x14ac:dyDescent="0.3">
      <c r="A143" s="68"/>
      <c r="B143" s="158" t="s">
        <v>193</v>
      </c>
      <c r="C143" s="158"/>
      <c r="D143" s="158"/>
      <c r="E143" s="158"/>
      <c r="F143" s="60" t="s">
        <v>122</v>
      </c>
      <c r="G143" s="63">
        <v>2496</v>
      </c>
      <c r="H143" s="99">
        <v>208</v>
      </c>
      <c r="I143" s="86"/>
      <c r="J143" s="69">
        <f>+H143*I143</f>
        <v>0</v>
      </c>
    </row>
    <row r="144" spans="1:10" ht="19.2" customHeight="1" x14ac:dyDescent="0.3">
      <c r="A144" s="68"/>
      <c r="B144" s="158" t="s">
        <v>194</v>
      </c>
      <c r="C144" s="158"/>
      <c r="D144" s="158"/>
      <c r="E144" s="158"/>
      <c r="F144" s="60" t="s">
        <v>122</v>
      </c>
      <c r="G144" s="63">
        <v>2614.3200000000002</v>
      </c>
      <c r="H144" s="99">
        <v>217.86</v>
      </c>
      <c r="I144" s="86"/>
      <c r="J144" s="69">
        <f t="shared" ref="J144:J146" si="9">+H144*I144</f>
        <v>0</v>
      </c>
    </row>
    <row r="145" spans="1:10" ht="19.2" customHeight="1" x14ac:dyDescent="0.3">
      <c r="A145" s="68"/>
      <c r="B145" s="158" t="s">
        <v>195</v>
      </c>
      <c r="C145" s="158"/>
      <c r="D145" s="158"/>
      <c r="E145" s="158"/>
      <c r="F145" s="60" t="s">
        <v>124</v>
      </c>
      <c r="G145" s="63">
        <v>4991.88</v>
      </c>
      <c r="H145" s="99">
        <v>415.99</v>
      </c>
      <c r="I145" s="86"/>
      <c r="J145" s="69">
        <f t="shared" si="9"/>
        <v>0</v>
      </c>
    </row>
    <row r="146" spans="1:10" ht="19.2" customHeight="1" x14ac:dyDescent="0.3">
      <c r="A146" s="68"/>
      <c r="B146" s="158" t="s">
        <v>196</v>
      </c>
      <c r="C146" s="158"/>
      <c r="D146" s="158"/>
      <c r="E146" s="158"/>
      <c r="F146" s="87" t="s">
        <v>124</v>
      </c>
      <c r="G146" s="100">
        <v>5228.5200000000004</v>
      </c>
      <c r="H146" s="101">
        <v>435.71</v>
      </c>
      <c r="I146" s="86"/>
      <c r="J146" s="69">
        <f t="shared" si="9"/>
        <v>0</v>
      </c>
    </row>
    <row r="147" spans="1:10" ht="19.2" customHeight="1" x14ac:dyDescent="0.3">
      <c r="A147" s="68"/>
      <c r="B147" s="159"/>
      <c r="C147" s="160"/>
      <c r="D147" s="160"/>
      <c r="E147" s="161"/>
      <c r="F147" s="66" t="s">
        <v>0</v>
      </c>
      <c r="G147" s="66" t="s">
        <v>6</v>
      </c>
      <c r="H147" s="66" t="s">
        <v>5</v>
      </c>
      <c r="I147" s="81" t="s">
        <v>4</v>
      </c>
      <c r="J147" s="81" t="s">
        <v>156</v>
      </c>
    </row>
    <row r="148" spans="1:10" ht="19.2" customHeight="1" x14ac:dyDescent="0.3">
      <c r="A148" s="68"/>
      <c r="B148" s="158" t="s">
        <v>125</v>
      </c>
      <c r="C148" s="158"/>
      <c r="D148" s="158"/>
      <c r="E148" s="158"/>
      <c r="F148" s="60" t="s">
        <v>126</v>
      </c>
      <c r="G148" s="61" t="s">
        <v>39</v>
      </c>
      <c r="H148" s="62"/>
      <c r="I148" s="63">
        <v>130.72</v>
      </c>
      <c r="J148" s="69">
        <f t="shared" si="7"/>
        <v>0</v>
      </c>
    </row>
    <row r="149" spans="1:10" ht="19.2" customHeight="1" x14ac:dyDescent="0.3">
      <c r="A149" s="68"/>
      <c r="B149" s="158" t="s">
        <v>127</v>
      </c>
      <c r="C149" s="158"/>
      <c r="D149" s="158"/>
      <c r="E149" s="158"/>
      <c r="F149" s="60" t="s">
        <v>128</v>
      </c>
      <c r="G149" s="61" t="s">
        <v>39</v>
      </c>
      <c r="H149" s="62"/>
      <c r="I149" s="63">
        <v>130.72</v>
      </c>
      <c r="J149" s="69">
        <f t="shared" si="7"/>
        <v>0</v>
      </c>
    </row>
    <row r="150" spans="1:10" ht="31.2" x14ac:dyDescent="0.3">
      <c r="A150" s="68"/>
      <c r="B150" s="165" t="s">
        <v>57</v>
      </c>
      <c r="C150" s="166"/>
      <c r="D150" s="166"/>
      <c r="E150" s="167"/>
      <c r="F150" s="66" t="s">
        <v>0</v>
      </c>
      <c r="G150" s="66" t="s">
        <v>140</v>
      </c>
      <c r="H150" s="66" t="s">
        <v>141</v>
      </c>
      <c r="I150" s="85" t="s">
        <v>142</v>
      </c>
      <c r="J150" s="81" t="s">
        <v>157</v>
      </c>
    </row>
    <row r="151" spans="1:10" ht="19.95" customHeight="1" x14ac:dyDescent="0.3">
      <c r="A151" s="68"/>
      <c r="B151" s="158" t="s">
        <v>181</v>
      </c>
      <c r="C151" s="158"/>
      <c r="D151" s="158"/>
      <c r="E151" s="158"/>
      <c r="F151" s="60" t="s">
        <v>102</v>
      </c>
      <c r="G151" s="63">
        <v>5847.12</v>
      </c>
      <c r="H151" s="104">
        <v>487.26</v>
      </c>
      <c r="I151" s="86"/>
      <c r="J151" s="69">
        <f>+H151*I151</f>
        <v>0</v>
      </c>
    </row>
    <row r="152" spans="1:10" ht="19.95" customHeight="1" x14ac:dyDescent="0.3">
      <c r="A152" s="68"/>
      <c r="B152" s="158" t="s">
        <v>182</v>
      </c>
      <c r="C152" s="158"/>
      <c r="D152" s="158"/>
      <c r="E152" s="158"/>
      <c r="F152" s="60" t="s">
        <v>102</v>
      </c>
      <c r="G152" s="63">
        <v>6124.32</v>
      </c>
      <c r="H152" s="104">
        <v>510.36</v>
      </c>
      <c r="I152" s="86"/>
      <c r="J152" s="69">
        <f t="shared" ref="J152:J156" si="10">+H152*I152</f>
        <v>0</v>
      </c>
    </row>
    <row r="153" spans="1:10" ht="19.95" customHeight="1" x14ac:dyDescent="0.3">
      <c r="A153" s="68"/>
      <c r="B153" s="158" t="s">
        <v>183</v>
      </c>
      <c r="C153" s="158"/>
      <c r="D153" s="158"/>
      <c r="E153" s="158"/>
      <c r="F153" s="60" t="s">
        <v>104</v>
      </c>
      <c r="G153" s="63">
        <v>9095.64</v>
      </c>
      <c r="H153" s="104">
        <v>757.97</v>
      </c>
      <c r="I153" s="86"/>
      <c r="J153" s="69">
        <f t="shared" si="10"/>
        <v>0</v>
      </c>
    </row>
    <row r="154" spans="1:10" ht="19.95" customHeight="1" x14ac:dyDescent="0.3">
      <c r="A154" s="68"/>
      <c r="B154" s="158" t="s">
        <v>184</v>
      </c>
      <c r="C154" s="158"/>
      <c r="D154" s="158"/>
      <c r="E154" s="158"/>
      <c r="F154" s="60" t="s">
        <v>104</v>
      </c>
      <c r="G154" s="63">
        <v>9526.7999999999993</v>
      </c>
      <c r="H154" s="104">
        <v>793.9</v>
      </c>
      <c r="I154" s="86"/>
      <c r="J154" s="69">
        <f t="shared" si="10"/>
        <v>0</v>
      </c>
    </row>
    <row r="155" spans="1:10" ht="19.95" customHeight="1" x14ac:dyDescent="0.3">
      <c r="A155" s="68"/>
      <c r="B155" s="158" t="s">
        <v>185</v>
      </c>
      <c r="C155" s="158"/>
      <c r="D155" s="158"/>
      <c r="E155" s="158"/>
      <c r="F155" s="60" t="s">
        <v>106</v>
      </c>
      <c r="G155" s="63">
        <v>15592.44</v>
      </c>
      <c r="H155" s="104">
        <v>1299.3699999999999</v>
      </c>
      <c r="I155" s="86"/>
      <c r="J155" s="69">
        <f t="shared" si="10"/>
        <v>0</v>
      </c>
    </row>
    <row r="156" spans="1:10" ht="19.95" customHeight="1" x14ac:dyDescent="0.3">
      <c r="A156" s="68"/>
      <c r="B156" s="158" t="s">
        <v>186</v>
      </c>
      <c r="C156" s="158"/>
      <c r="D156" s="158"/>
      <c r="E156" s="158"/>
      <c r="F156" s="87" t="s">
        <v>106</v>
      </c>
      <c r="G156" s="100">
        <v>16331.52</v>
      </c>
      <c r="H156" s="105">
        <v>1360.96</v>
      </c>
      <c r="I156" s="86"/>
      <c r="J156" s="69">
        <f t="shared" si="10"/>
        <v>0</v>
      </c>
    </row>
    <row r="157" spans="1:10" ht="19.95" customHeight="1" x14ac:dyDescent="0.3">
      <c r="A157" s="68"/>
      <c r="B157" s="159"/>
      <c r="C157" s="160"/>
      <c r="D157" s="160"/>
      <c r="E157" s="161"/>
      <c r="F157" s="66" t="s">
        <v>0</v>
      </c>
      <c r="G157" s="66" t="s">
        <v>6</v>
      </c>
      <c r="H157" s="66" t="s">
        <v>5</v>
      </c>
      <c r="I157" s="81" t="s">
        <v>4</v>
      </c>
      <c r="J157" s="81" t="s">
        <v>156</v>
      </c>
    </row>
    <row r="158" spans="1:10" ht="19.95" customHeight="1" x14ac:dyDescent="0.3">
      <c r="A158" s="68"/>
      <c r="B158" s="158" t="s">
        <v>107</v>
      </c>
      <c r="C158" s="158"/>
      <c r="D158" s="158"/>
      <c r="E158" s="158"/>
      <c r="F158" s="60" t="s">
        <v>108</v>
      </c>
      <c r="G158" s="61" t="s">
        <v>39</v>
      </c>
      <c r="H158" s="62"/>
      <c r="I158" s="63">
        <v>68.05</v>
      </c>
      <c r="J158" s="69">
        <f t="shared" ref="J158:J177" si="11">+H158*I158</f>
        <v>0</v>
      </c>
    </row>
    <row r="159" spans="1:10" ht="19.95" customHeight="1" x14ac:dyDescent="0.3">
      <c r="A159" s="68"/>
      <c r="B159" s="158" t="s">
        <v>109</v>
      </c>
      <c r="C159" s="158"/>
      <c r="D159" s="158"/>
      <c r="E159" s="158"/>
      <c r="F159" s="60" t="s">
        <v>110</v>
      </c>
      <c r="G159" s="61" t="s">
        <v>39</v>
      </c>
      <c r="H159" s="62"/>
      <c r="I159" s="63">
        <v>68.05</v>
      </c>
      <c r="J159" s="69">
        <f t="shared" si="11"/>
        <v>0</v>
      </c>
    </row>
    <row r="160" spans="1:10" ht="31.2" x14ac:dyDescent="0.3">
      <c r="A160" s="68"/>
      <c r="B160" s="162"/>
      <c r="C160" s="163"/>
      <c r="D160" s="163"/>
      <c r="E160" s="164"/>
      <c r="F160" s="66" t="s">
        <v>0</v>
      </c>
      <c r="G160" s="66" t="s">
        <v>140</v>
      </c>
      <c r="H160" s="66" t="s">
        <v>141</v>
      </c>
      <c r="I160" s="85" t="s">
        <v>142</v>
      </c>
      <c r="J160" s="81" t="s">
        <v>157</v>
      </c>
    </row>
    <row r="161" spans="1:10" ht="19.2" customHeight="1" x14ac:dyDescent="0.3">
      <c r="A161" s="68"/>
      <c r="B161" s="158" t="s">
        <v>187</v>
      </c>
      <c r="C161" s="158"/>
      <c r="D161" s="158"/>
      <c r="E161" s="158"/>
      <c r="F161" s="60" t="s">
        <v>112</v>
      </c>
      <c r="G161" s="63">
        <v>1062.3599999999999</v>
      </c>
      <c r="H161" s="99">
        <v>88.53</v>
      </c>
      <c r="I161" s="86"/>
      <c r="J161" s="69">
        <f>+H161*I161</f>
        <v>0</v>
      </c>
    </row>
    <row r="162" spans="1:10" ht="19.2" customHeight="1" x14ac:dyDescent="0.3">
      <c r="A162" s="68"/>
      <c r="B162" s="158" t="s">
        <v>188</v>
      </c>
      <c r="C162" s="158"/>
      <c r="D162" s="158"/>
      <c r="E162" s="158"/>
      <c r="F162" s="60" t="s">
        <v>112</v>
      </c>
      <c r="G162" s="63">
        <v>1112.76</v>
      </c>
      <c r="H162" s="99">
        <v>92.73</v>
      </c>
      <c r="I162" s="86"/>
      <c r="J162" s="69">
        <f t="shared" ref="J162:J166" si="12">+H162*I162</f>
        <v>0</v>
      </c>
    </row>
    <row r="163" spans="1:10" ht="19.2" customHeight="1" x14ac:dyDescent="0.3">
      <c r="A163" s="68"/>
      <c r="B163" s="158" t="s">
        <v>189</v>
      </c>
      <c r="C163" s="158"/>
      <c r="D163" s="158"/>
      <c r="E163" s="158"/>
      <c r="F163" s="60" t="s">
        <v>114</v>
      </c>
      <c r="G163" s="63">
        <v>2124.7199999999998</v>
      </c>
      <c r="H163" s="99">
        <v>177.06</v>
      </c>
      <c r="I163" s="86"/>
      <c r="J163" s="69">
        <f t="shared" si="12"/>
        <v>0</v>
      </c>
    </row>
    <row r="164" spans="1:10" ht="19.2" customHeight="1" x14ac:dyDescent="0.3">
      <c r="A164" s="68"/>
      <c r="B164" s="158" t="s">
        <v>190</v>
      </c>
      <c r="C164" s="158"/>
      <c r="D164" s="158"/>
      <c r="E164" s="158"/>
      <c r="F164" s="60" t="s">
        <v>114</v>
      </c>
      <c r="G164" s="63">
        <v>2225.4</v>
      </c>
      <c r="H164" s="99">
        <v>185.45</v>
      </c>
      <c r="I164" s="86"/>
      <c r="J164" s="69">
        <f t="shared" si="12"/>
        <v>0</v>
      </c>
    </row>
    <row r="165" spans="1:10" ht="19.2" customHeight="1" x14ac:dyDescent="0.3">
      <c r="A165" s="68"/>
      <c r="B165" s="158" t="s">
        <v>191</v>
      </c>
      <c r="C165" s="158"/>
      <c r="D165" s="158"/>
      <c r="E165" s="158"/>
      <c r="F165" s="60" t="s">
        <v>116</v>
      </c>
      <c r="G165" s="63">
        <v>4674.24</v>
      </c>
      <c r="H165" s="99">
        <v>389.52</v>
      </c>
      <c r="I165" s="86"/>
      <c r="J165" s="69">
        <f t="shared" si="12"/>
        <v>0</v>
      </c>
    </row>
    <row r="166" spans="1:10" ht="19.2" customHeight="1" x14ac:dyDescent="0.3">
      <c r="A166" s="68"/>
      <c r="B166" s="158" t="s">
        <v>192</v>
      </c>
      <c r="C166" s="158"/>
      <c r="D166" s="158"/>
      <c r="E166" s="158"/>
      <c r="F166" s="87" t="s">
        <v>116</v>
      </c>
      <c r="G166" s="100">
        <v>4895.76</v>
      </c>
      <c r="H166" s="101">
        <v>407.98</v>
      </c>
      <c r="I166" s="86"/>
      <c r="J166" s="69">
        <f t="shared" si="12"/>
        <v>0</v>
      </c>
    </row>
    <row r="167" spans="1:10" ht="15.6" x14ac:dyDescent="0.3">
      <c r="A167" s="68"/>
      <c r="B167" s="159"/>
      <c r="C167" s="160"/>
      <c r="D167" s="160"/>
      <c r="E167" s="161"/>
      <c r="F167" s="66" t="s">
        <v>0</v>
      </c>
      <c r="G167" s="66" t="s">
        <v>6</v>
      </c>
      <c r="H167" s="66" t="s">
        <v>5</v>
      </c>
      <c r="I167" s="81" t="s">
        <v>4</v>
      </c>
      <c r="J167" s="81" t="s">
        <v>156</v>
      </c>
    </row>
    <row r="168" spans="1:10" ht="19.2" customHeight="1" x14ac:dyDescent="0.3">
      <c r="A168" s="68"/>
      <c r="B168" s="158" t="s">
        <v>117</v>
      </c>
      <c r="C168" s="158"/>
      <c r="D168" s="158"/>
      <c r="E168" s="158"/>
      <c r="F168" s="60" t="s">
        <v>118</v>
      </c>
      <c r="G168" s="61" t="s">
        <v>39</v>
      </c>
      <c r="H168" s="62"/>
      <c r="I168" s="63">
        <v>74.180000000000007</v>
      </c>
      <c r="J168" s="69">
        <f t="shared" si="11"/>
        <v>0</v>
      </c>
    </row>
    <row r="169" spans="1:10" ht="19.2" customHeight="1" x14ac:dyDescent="0.3">
      <c r="A169" s="68"/>
      <c r="B169" s="158" t="s">
        <v>119</v>
      </c>
      <c r="C169" s="158"/>
      <c r="D169" s="158"/>
      <c r="E169" s="158"/>
      <c r="F169" s="60" t="s">
        <v>120</v>
      </c>
      <c r="G169" s="61" t="s">
        <v>39</v>
      </c>
      <c r="H169" s="62"/>
      <c r="I169" s="63">
        <v>74.180000000000007</v>
      </c>
      <c r="J169" s="69">
        <f t="shared" si="11"/>
        <v>0</v>
      </c>
    </row>
    <row r="170" spans="1:10" ht="31.2" x14ac:dyDescent="0.3">
      <c r="A170" s="68"/>
      <c r="B170" s="162"/>
      <c r="C170" s="163"/>
      <c r="D170" s="163"/>
      <c r="E170" s="164"/>
      <c r="F170" s="66" t="s">
        <v>0</v>
      </c>
      <c r="G170" s="66" t="s">
        <v>140</v>
      </c>
      <c r="H170" s="66" t="s">
        <v>141</v>
      </c>
      <c r="I170" s="85" t="s">
        <v>142</v>
      </c>
      <c r="J170" s="81" t="s">
        <v>157</v>
      </c>
    </row>
    <row r="171" spans="1:10" ht="19.2" customHeight="1" x14ac:dyDescent="0.3">
      <c r="A171" s="68"/>
      <c r="B171" s="158" t="s">
        <v>193</v>
      </c>
      <c r="C171" s="158"/>
      <c r="D171" s="158"/>
      <c r="E171" s="158"/>
      <c r="F171" s="60" t="s">
        <v>122</v>
      </c>
      <c r="G171" s="63">
        <v>2126.16</v>
      </c>
      <c r="H171" s="99">
        <v>177.18</v>
      </c>
      <c r="I171" s="86"/>
      <c r="J171" s="69">
        <f>+H171*I171</f>
        <v>0</v>
      </c>
    </row>
    <row r="172" spans="1:10" ht="19.2" customHeight="1" x14ac:dyDescent="0.3">
      <c r="A172" s="68"/>
      <c r="B172" s="158" t="s">
        <v>194</v>
      </c>
      <c r="C172" s="158"/>
      <c r="D172" s="158"/>
      <c r="E172" s="158"/>
      <c r="F172" s="60" t="s">
        <v>122</v>
      </c>
      <c r="G172" s="63">
        <v>2226.96</v>
      </c>
      <c r="H172" s="99">
        <v>185.58</v>
      </c>
      <c r="I172" s="86"/>
      <c r="J172" s="69">
        <f t="shared" ref="J172:J174" si="13">+H172*I172</f>
        <v>0</v>
      </c>
    </row>
    <row r="173" spans="1:10" ht="19.2" customHeight="1" x14ac:dyDescent="0.3">
      <c r="A173" s="68"/>
      <c r="B173" s="158" t="s">
        <v>195</v>
      </c>
      <c r="C173" s="158"/>
      <c r="D173" s="158"/>
      <c r="E173" s="158"/>
      <c r="F173" s="60" t="s">
        <v>124</v>
      </c>
      <c r="G173" s="63">
        <v>4252.32</v>
      </c>
      <c r="H173" s="99">
        <v>354.36</v>
      </c>
      <c r="I173" s="86"/>
      <c r="J173" s="69">
        <f t="shared" si="13"/>
        <v>0</v>
      </c>
    </row>
    <row r="174" spans="1:10" ht="19.2" customHeight="1" x14ac:dyDescent="0.3">
      <c r="A174" s="68"/>
      <c r="B174" s="158" t="s">
        <v>196</v>
      </c>
      <c r="C174" s="158"/>
      <c r="D174" s="158"/>
      <c r="E174" s="158"/>
      <c r="F174" s="87" t="s">
        <v>124</v>
      </c>
      <c r="G174" s="100">
        <v>4453.92</v>
      </c>
      <c r="H174" s="101">
        <v>371.16</v>
      </c>
      <c r="I174" s="86"/>
      <c r="J174" s="69">
        <f t="shared" si="13"/>
        <v>0</v>
      </c>
    </row>
    <row r="175" spans="1:10" ht="19.2" customHeight="1" x14ac:dyDescent="0.3">
      <c r="A175" s="68"/>
      <c r="B175" s="159"/>
      <c r="C175" s="160"/>
      <c r="D175" s="160"/>
      <c r="E175" s="161"/>
      <c r="F175" s="66" t="s">
        <v>0</v>
      </c>
      <c r="G175" s="66" t="s">
        <v>6</v>
      </c>
      <c r="H175" s="66" t="s">
        <v>5</v>
      </c>
      <c r="I175" s="81" t="s">
        <v>4</v>
      </c>
      <c r="J175" s="81" t="s">
        <v>156</v>
      </c>
    </row>
    <row r="176" spans="1:10" ht="19.2" customHeight="1" x14ac:dyDescent="0.3">
      <c r="A176" s="68"/>
      <c r="B176" s="158" t="s">
        <v>125</v>
      </c>
      <c r="C176" s="158"/>
      <c r="D176" s="158"/>
      <c r="E176" s="158"/>
      <c r="F176" s="60" t="s">
        <v>126</v>
      </c>
      <c r="G176" s="61" t="s">
        <v>39</v>
      </c>
      <c r="H176" s="62"/>
      <c r="I176" s="63">
        <v>111.35</v>
      </c>
      <c r="J176" s="69">
        <f t="shared" si="11"/>
        <v>0</v>
      </c>
    </row>
    <row r="177" spans="1:10" ht="19.2" customHeight="1" x14ac:dyDescent="0.3">
      <c r="A177" s="68"/>
      <c r="B177" s="158" t="s">
        <v>127</v>
      </c>
      <c r="C177" s="158"/>
      <c r="D177" s="158"/>
      <c r="E177" s="158"/>
      <c r="F177" s="60" t="s">
        <v>128</v>
      </c>
      <c r="G177" s="61" t="s">
        <v>39</v>
      </c>
      <c r="H177" s="106"/>
      <c r="I177" s="63">
        <v>111.35</v>
      </c>
      <c r="J177" s="69">
        <f t="shared" si="11"/>
        <v>0</v>
      </c>
    </row>
    <row r="178" spans="1:10" ht="19.2" customHeight="1" x14ac:dyDescent="0.3">
      <c r="A178" s="68"/>
      <c r="B178" s="157" t="s">
        <v>3</v>
      </c>
      <c r="C178" s="157"/>
      <c r="D178" s="157"/>
      <c r="E178" s="157"/>
      <c r="F178" s="70"/>
      <c r="G178" s="71"/>
      <c r="H178" s="72"/>
      <c r="I178" s="73"/>
      <c r="J178" s="74">
        <f>SUM(J123:J177)</f>
        <v>0</v>
      </c>
    </row>
    <row r="179" spans="1:10" ht="15.6" x14ac:dyDescent="0.3">
      <c r="A179" s="77"/>
      <c r="B179" s="107"/>
      <c r="C179" s="107"/>
      <c r="D179" s="107"/>
      <c r="E179" s="107"/>
      <c r="F179" s="108"/>
      <c r="G179" s="108"/>
      <c r="H179" s="109"/>
      <c r="I179" s="110"/>
      <c r="J179" s="111"/>
    </row>
    <row r="180" spans="1:10" ht="20.25" customHeight="1" x14ac:dyDescent="0.3">
      <c r="A180" s="80"/>
      <c r="B180" s="171" t="s">
        <v>137</v>
      </c>
      <c r="C180" s="171"/>
      <c r="D180" s="171"/>
      <c r="E180" s="171"/>
      <c r="F180" s="66" t="s">
        <v>0</v>
      </c>
      <c r="G180" s="66" t="s">
        <v>6</v>
      </c>
      <c r="H180" s="66" t="s">
        <v>5</v>
      </c>
      <c r="I180" s="81" t="s">
        <v>4</v>
      </c>
      <c r="J180" s="81" t="s">
        <v>156</v>
      </c>
    </row>
    <row r="181" spans="1:10" ht="19.2" customHeight="1" x14ac:dyDescent="0.3">
      <c r="A181" s="68"/>
      <c r="B181" s="158" t="s">
        <v>137</v>
      </c>
      <c r="C181" s="158"/>
      <c r="D181" s="158"/>
      <c r="E181" s="158"/>
      <c r="F181" s="60" t="s">
        <v>138</v>
      </c>
      <c r="G181" s="61" t="s">
        <v>39</v>
      </c>
      <c r="H181" s="62"/>
      <c r="I181" s="63">
        <v>194.71</v>
      </c>
      <c r="J181" s="69">
        <f>+H181*I181</f>
        <v>0</v>
      </c>
    </row>
    <row r="182" spans="1:10" ht="19.2" customHeight="1" x14ac:dyDescent="0.3">
      <c r="A182" s="68"/>
      <c r="B182" s="157" t="s">
        <v>3</v>
      </c>
      <c r="C182" s="157"/>
      <c r="D182" s="157"/>
      <c r="E182" s="157"/>
      <c r="F182" s="70"/>
      <c r="G182" s="71"/>
      <c r="H182" s="72"/>
      <c r="I182" s="73"/>
      <c r="J182" s="74">
        <f>SUM(J181:J181)</f>
        <v>0</v>
      </c>
    </row>
    <row r="183" spans="1:10" ht="19.2" customHeight="1" x14ac:dyDescent="0.3">
      <c r="A183" s="77"/>
      <c r="B183" s="107"/>
      <c r="C183" s="107"/>
      <c r="D183" s="107"/>
      <c r="E183" s="107"/>
      <c r="F183" s="108"/>
      <c r="G183" s="108"/>
      <c r="H183" s="109"/>
      <c r="I183" s="110"/>
      <c r="J183" s="111"/>
    </row>
    <row r="184" spans="1:10" ht="20.25" customHeight="1" x14ac:dyDescent="0.3">
      <c r="A184" s="80"/>
      <c r="B184" s="171" t="s">
        <v>139</v>
      </c>
      <c r="C184" s="171"/>
      <c r="D184" s="171"/>
      <c r="E184" s="171"/>
      <c r="F184" s="66" t="s">
        <v>0</v>
      </c>
      <c r="G184" s="66" t="s">
        <v>6</v>
      </c>
      <c r="H184" s="66" t="s">
        <v>5</v>
      </c>
      <c r="I184" s="81" t="s">
        <v>4</v>
      </c>
      <c r="J184" s="81" t="s">
        <v>156</v>
      </c>
    </row>
    <row r="185" spans="1:10" ht="19.2" customHeight="1" x14ac:dyDescent="0.3">
      <c r="A185" s="68"/>
      <c r="B185" s="158" t="s">
        <v>134</v>
      </c>
      <c r="C185" s="158"/>
      <c r="D185" s="158"/>
      <c r="E185" s="158"/>
      <c r="F185" s="60" t="s">
        <v>27</v>
      </c>
      <c r="G185" s="61" t="s">
        <v>71</v>
      </c>
      <c r="H185" s="62"/>
      <c r="I185" s="63">
        <v>346.93</v>
      </c>
      <c r="J185" s="69">
        <f>+H185*I185</f>
        <v>0</v>
      </c>
    </row>
    <row r="186" spans="1:10" ht="19.2" customHeight="1" x14ac:dyDescent="0.3">
      <c r="A186" s="68"/>
      <c r="B186" s="158" t="s">
        <v>135</v>
      </c>
      <c r="C186" s="158"/>
      <c r="D186" s="158"/>
      <c r="E186" s="158"/>
      <c r="F186" s="60" t="s">
        <v>28</v>
      </c>
      <c r="G186" s="61" t="s">
        <v>71</v>
      </c>
      <c r="H186" s="62"/>
      <c r="I186" s="63">
        <v>408.59</v>
      </c>
      <c r="J186" s="69">
        <f>+H186*I186</f>
        <v>0</v>
      </c>
    </row>
    <row r="187" spans="1:10" ht="19.2" customHeight="1" x14ac:dyDescent="0.3">
      <c r="A187" s="68"/>
      <c r="B187" s="158" t="s">
        <v>136</v>
      </c>
      <c r="C187" s="158"/>
      <c r="D187" s="158"/>
      <c r="E187" s="158"/>
      <c r="F187" s="60" t="s">
        <v>29</v>
      </c>
      <c r="G187" s="61" t="s">
        <v>71</v>
      </c>
      <c r="H187" s="62"/>
      <c r="I187" s="63">
        <v>1341.71</v>
      </c>
      <c r="J187" s="69">
        <f>+H187*I187</f>
        <v>0</v>
      </c>
    </row>
    <row r="188" spans="1:10" ht="19.2" customHeight="1" x14ac:dyDescent="0.3">
      <c r="A188" s="68"/>
      <c r="B188" s="157" t="s">
        <v>3</v>
      </c>
      <c r="C188" s="157"/>
      <c r="D188" s="157"/>
      <c r="E188" s="157"/>
      <c r="F188" s="70"/>
      <c r="G188" s="71"/>
      <c r="H188" s="72"/>
      <c r="I188" s="73"/>
      <c r="J188" s="74">
        <f>SUM(J185:J187)</f>
        <v>0</v>
      </c>
    </row>
    <row r="189" spans="1:10" ht="15.6" customHeight="1" x14ac:dyDescent="0.3">
      <c r="A189" s="77"/>
      <c r="B189" s="107"/>
      <c r="C189" s="107"/>
      <c r="D189" s="107"/>
      <c r="E189" s="107"/>
      <c r="F189" s="108"/>
      <c r="G189" s="108"/>
      <c r="H189" s="109"/>
      <c r="I189" s="110"/>
      <c r="J189" s="111"/>
    </row>
    <row r="190" spans="1:10" ht="20.25" customHeight="1" x14ac:dyDescent="0.3">
      <c r="A190" s="80"/>
      <c r="B190" s="172" t="s">
        <v>144</v>
      </c>
      <c r="C190" s="173"/>
      <c r="D190" s="173"/>
      <c r="E190" s="174"/>
      <c r="F190" s="66" t="s">
        <v>0</v>
      </c>
      <c r="G190" s="66" t="s">
        <v>6</v>
      </c>
      <c r="H190" s="66" t="s">
        <v>5</v>
      </c>
      <c r="I190" s="81" t="s">
        <v>4</v>
      </c>
      <c r="J190" s="81" t="s">
        <v>156</v>
      </c>
    </row>
    <row r="191" spans="1:10" ht="20.25" customHeight="1" x14ac:dyDescent="0.3">
      <c r="A191" s="80"/>
      <c r="B191" s="165" t="s">
        <v>61</v>
      </c>
      <c r="C191" s="166"/>
      <c r="D191" s="166"/>
      <c r="E191" s="167"/>
      <c r="F191" s="66"/>
      <c r="G191" s="66"/>
      <c r="H191" s="66"/>
      <c r="I191" s="67"/>
      <c r="J191" s="81"/>
    </row>
    <row r="192" spans="1:10" ht="19.2" customHeight="1" x14ac:dyDescent="0.3">
      <c r="A192" s="68"/>
      <c r="B192" s="159" t="s">
        <v>145</v>
      </c>
      <c r="C192" s="160"/>
      <c r="D192" s="160"/>
      <c r="E192" s="161"/>
      <c r="F192" s="60" t="s">
        <v>130</v>
      </c>
      <c r="G192" s="61" t="s">
        <v>39</v>
      </c>
      <c r="H192" s="62"/>
      <c r="I192" s="64">
        <v>73.849999999999994</v>
      </c>
      <c r="J192" s="69">
        <f>+H192*I192</f>
        <v>0</v>
      </c>
    </row>
    <row r="193" spans="1:67" ht="19.2" customHeight="1" x14ac:dyDescent="0.3">
      <c r="A193" s="68"/>
      <c r="B193" s="158" t="s">
        <v>146</v>
      </c>
      <c r="C193" s="158"/>
      <c r="D193" s="158"/>
      <c r="E193" s="158"/>
      <c r="F193" s="60" t="s">
        <v>131</v>
      </c>
      <c r="G193" s="61" t="s">
        <v>39</v>
      </c>
      <c r="H193" s="62"/>
      <c r="I193" s="63">
        <v>128.18</v>
      </c>
      <c r="J193" s="69">
        <f>+H193*I193</f>
        <v>0</v>
      </c>
    </row>
    <row r="194" spans="1:67" ht="19.2" customHeight="1" x14ac:dyDescent="0.3">
      <c r="A194" s="80"/>
      <c r="B194" s="175" t="s">
        <v>57</v>
      </c>
      <c r="C194" s="175"/>
      <c r="D194" s="175"/>
      <c r="E194" s="175"/>
      <c r="F194" s="66"/>
      <c r="G194" s="66"/>
      <c r="H194" s="66"/>
      <c r="I194" s="81"/>
      <c r="J194" s="81"/>
    </row>
    <row r="195" spans="1:67" ht="19.2" customHeight="1" x14ac:dyDescent="0.3">
      <c r="A195" s="68"/>
      <c r="B195" s="159" t="s">
        <v>145</v>
      </c>
      <c r="C195" s="160"/>
      <c r="D195" s="160"/>
      <c r="E195" s="161"/>
      <c r="F195" s="60" t="s">
        <v>130</v>
      </c>
      <c r="G195" s="61" t="s">
        <v>39</v>
      </c>
      <c r="H195" s="62"/>
      <c r="I195" s="63">
        <v>62.92</v>
      </c>
      <c r="J195" s="69">
        <f>+H195*I195</f>
        <v>0</v>
      </c>
    </row>
    <row r="196" spans="1:67" ht="19.2" customHeight="1" x14ac:dyDescent="0.3">
      <c r="A196" s="68"/>
      <c r="B196" s="158" t="s">
        <v>146</v>
      </c>
      <c r="C196" s="158"/>
      <c r="D196" s="158"/>
      <c r="E196" s="158"/>
      <c r="F196" s="60" t="s">
        <v>131</v>
      </c>
      <c r="G196" s="61" t="s">
        <v>39</v>
      </c>
      <c r="H196" s="62"/>
      <c r="I196" s="63">
        <v>109.18</v>
      </c>
      <c r="J196" s="69">
        <f>+H196*I196</f>
        <v>0</v>
      </c>
    </row>
    <row r="197" spans="1:67" ht="19.2" customHeight="1" x14ac:dyDescent="0.3">
      <c r="A197" s="68"/>
      <c r="B197" s="157" t="s">
        <v>3</v>
      </c>
      <c r="C197" s="157"/>
      <c r="D197" s="157"/>
      <c r="E197" s="157"/>
      <c r="F197" s="70"/>
      <c r="G197" s="71"/>
      <c r="H197" s="72"/>
      <c r="I197" s="73"/>
      <c r="J197" s="74">
        <f>SUM(J192:J196)</f>
        <v>0</v>
      </c>
    </row>
    <row r="198" spans="1:67" x14ac:dyDescent="0.3">
      <c r="A198" s="77"/>
      <c r="B198" s="77"/>
      <c r="C198" s="77"/>
      <c r="D198" s="77"/>
      <c r="E198" s="77"/>
      <c r="F198" s="77"/>
      <c r="G198" s="77"/>
      <c r="H198" s="77"/>
      <c r="I198" s="77"/>
      <c r="J198" s="77"/>
    </row>
    <row r="199" spans="1:67" ht="20.25" customHeight="1" x14ac:dyDescent="0.3">
      <c r="A199" s="80"/>
      <c r="B199" s="171" t="s">
        <v>38</v>
      </c>
      <c r="C199" s="171"/>
      <c r="D199" s="171"/>
      <c r="E199" s="171"/>
      <c r="F199" s="66" t="s">
        <v>0</v>
      </c>
      <c r="G199" s="66" t="s">
        <v>6</v>
      </c>
      <c r="H199" s="66" t="s">
        <v>5</v>
      </c>
      <c r="I199" s="81" t="s">
        <v>4</v>
      </c>
      <c r="J199" s="81" t="s">
        <v>156</v>
      </c>
    </row>
    <row r="200" spans="1:67" ht="19.2" customHeight="1" x14ac:dyDescent="0.3">
      <c r="A200" s="68"/>
      <c r="B200" s="158" t="s">
        <v>38</v>
      </c>
      <c r="C200" s="158"/>
      <c r="D200" s="158"/>
      <c r="E200" s="158"/>
      <c r="F200" s="60" t="s">
        <v>132</v>
      </c>
      <c r="G200" s="61" t="s">
        <v>133</v>
      </c>
      <c r="H200" s="62"/>
      <c r="I200" s="63">
        <v>11.79</v>
      </c>
      <c r="J200" s="69">
        <f>+H200*I200</f>
        <v>0</v>
      </c>
    </row>
    <row r="201" spans="1:67" ht="19.2" customHeight="1" x14ac:dyDescent="0.3">
      <c r="A201" s="68"/>
      <c r="B201" s="157" t="s">
        <v>3</v>
      </c>
      <c r="C201" s="157"/>
      <c r="D201" s="157"/>
      <c r="E201" s="157"/>
      <c r="F201" s="70"/>
      <c r="G201" s="71"/>
      <c r="H201" s="72"/>
      <c r="I201" s="73"/>
      <c r="J201" s="74">
        <f>SUM(J200)</f>
        <v>0</v>
      </c>
    </row>
    <row r="202" spans="1:67" ht="16.5" customHeight="1" x14ac:dyDescent="0.3">
      <c r="A202" s="112"/>
      <c r="B202" s="169"/>
      <c r="C202" s="170"/>
      <c r="D202" s="170"/>
      <c r="E202" s="170"/>
      <c r="F202" s="170"/>
      <c r="G202" s="170"/>
      <c r="H202" s="170"/>
      <c r="I202" s="170"/>
      <c r="J202" s="170"/>
    </row>
    <row r="203" spans="1:67" s="14" customFormat="1" ht="21" customHeight="1" x14ac:dyDescent="0.3">
      <c r="A203" s="80"/>
      <c r="B203" s="168" t="s">
        <v>46</v>
      </c>
      <c r="C203" s="168"/>
      <c r="D203" s="168"/>
      <c r="E203" s="168"/>
      <c r="F203" s="65" t="s">
        <v>0</v>
      </c>
      <c r="G203" s="65" t="s">
        <v>6</v>
      </c>
      <c r="H203" s="66" t="s">
        <v>5</v>
      </c>
      <c r="I203" s="81" t="s">
        <v>4</v>
      </c>
      <c r="J203" s="83" t="s">
        <v>156</v>
      </c>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row>
    <row r="204" spans="1:67" ht="22.5" customHeight="1" x14ac:dyDescent="0.3">
      <c r="A204" s="68"/>
      <c r="B204" s="193" t="s">
        <v>47</v>
      </c>
      <c r="C204" s="193"/>
      <c r="D204" s="193"/>
      <c r="E204" s="193"/>
      <c r="F204" s="106"/>
      <c r="G204" s="106"/>
      <c r="H204" s="62"/>
      <c r="I204" s="113"/>
      <c r="J204" s="69">
        <f>+H204*I204</f>
        <v>0</v>
      </c>
    </row>
    <row r="205" spans="1:67" ht="22.5" customHeight="1" x14ac:dyDescent="0.3">
      <c r="A205" s="68"/>
      <c r="B205" s="193" t="s">
        <v>47</v>
      </c>
      <c r="C205" s="193"/>
      <c r="D205" s="193"/>
      <c r="E205" s="193"/>
      <c r="F205" s="106"/>
      <c r="G205" s="106"/>
      <c r="H205" s="62"/>
      <c r="I205" s="113"/>
      <c r="J205" s="69">
        <f t="shared" ref="J205:J213" si="14">+H205*I205</f>
        <v>0</v>
      </c>
    </row>
    <row r="206" spans="1:67" ht="22.5" customHeight="1" x14ac:dyDescent="0.3">
      <c r="A206" s="68"/>
      <c r="B206" s="193" t="s">
        <v>47</v>
      </c>
      <c r="C206" s="193"/>
      <c r="D206" s="193"/>
      <c r="E206" s="193"/>
      <c r="F206" s="106"/>
      <c r="G206" s="106"/>
      <c r="H206" s="62"/>
      <c r="I206" s="113"/>
      <c r="J206" s="69">
        <f t="shared" si="14"/>
        <v>0</v>
      </c>
    </row>
    <row r="207" spans="1:67" ht="22.5" customHeight="1" x14ac:dyDescent="0.3">
      <c r="A207" s="68"/>
      <c r="B207" s="193" t="s">
        <v>47</v>
      </c>
      <c r="C207" s="193"/>
      <c r="D207" s="193"/>
      <c r="E207" s="193"/>
      <c r="F207" s="106"/>
      <c r="G207" s="106"/>
      <c r="H207" s="62"/>
      <c r="I207" s="113"/>
      <c r="J207" s="69">
        <f t="shared" si="14"/>
        <v>0</v>
      </c>
    </row>
    <row r="208" spans="1:67" ht="22.5" customHeight="1" x14ac:dyDescent="0.3">
      <c r="A208" s="68"/>
      <c r="B208" s="193" t="s">
        <v>47</v>
      </c>
      <c r="C208" s="193"/>
      <c r="D208" s="193"/>
      <c r="E208" s="193"/>
      <c r="F208" s="106"/>
      <c r="G208" s="106"/>
      <c r="H208" s="62"/>
      <c r="I208" s="113"/>
      <c r="J208" s="69">
        <f t="shared" si="14"/>
        <v>0</v>
      </c>
    </row>
    <row r="209" spans="1:10" ht="22.5" customHeight="1" x14ac:dyDescent="0.3">
      <c r="A209" s="68"/>
      <c r="B209" s="193" t="s">
        <v>47</v>
      </c>
      <c r="C209" s="193"/>
      <c r="D209" s="193"/>
      <c r="E209" s="193"/>
      <c r="F209" s="106"/>
      <c r="G209" s="106"/>
      <c r="H209" s="62"/>
      <c r="I209" s="113"/>
      <c r="J209" s="69">
        <f t="shared" si="14"/>
        <v>0</v>
      </c>
    </row>
    <row r="210" spans="1:10" ht="22.5" customHeight="1" x14ac:dyDescent="0.3">
      <c r="A210" s="68"/>
      <c r="B210" s="193" t="s">
        <v>47</v>
      </c>
      <c r="C210" s="193"/>
      <c r="D210" s="193"/>
      <c r="E210" s="193"/>
      <c r="F210" s="106"/>
      <c r="G210" s="106"/>
      <c r="H210" s="62"/>
      <c r="I210" s="113"/>
      <c r="J210" s="69">
        <f t="shared" si="14"/>
        <v>0</v>
      </c>
    </row>
    <row r="211" spans="1:10" ht="22.5" customHeight="1" x14ac:dyDescent="0.3">
      <c r="A211" s="68"/>
      <c r="B211" s="193" t="s">
        <v>47</v>
      </c>
      <c r="C211" s="193"/>
      <c r="D211" s="193"/>
      <c r="E211" s="193"/>
      <c r="F211" s="106"/>
      <c r="G211" s="106"/>
      <c r="H211" s="62"/>
      <c r="I211" s="113"/>
      <c r="J211" s="69">
        <f t="shared" si="14"/>
        <v>0</v>
      </c>
    </row>
    <row r="212" spans="1:10" ht="22.5" customHeight="1" x14ac:dyDescent="0.3">
      <c r="A212" s="68"/>
      <c r="B212" s="193" t="s">
        <v>47</v>
      </c>
      <c r="C212" s="193"/>
      <c r="D212" s="193"/>
      <c r="E212" s="193"/>
      <c r="F212" s="106"/>
      <c r="G212" s="106"/>
      <c r="H212" s="62"/>
      <c r="I212" s="113"/>
      <c r="J212" s="69">
        <f t="shared" si="14"/>
        <v>0</v>
      </c>
    </row>
    <row r="213" spans="1:10" ht="22.5" customHeight="1" x14ac:dyDescent="0.3">
      <c r="A213" s="68"/>
      <c r="B213" s="193" t="s">
        <v>47</v>
      </c>
      <c r="C213" s="193"/>
      <c r="D213" s="193"/>
      <c r="E213" s="193"/>
      <c r="F213" s="106"/>
      <c r="G213" s="106"/>
      <c r="H213" s="62"/>
      <c r="I213" s="113"/>
      <c r="J213" s="69">
        <f t="shared" si="14"/>
        <v>0</v>
      </c>
    </row>
    <row r="214" spans="1:10" ht="15.6" x14ac:dyDescent="0.3">
      <c r="A214" s="68"/>
      <c r="B214" s="194" t="s">
        <v>3</v>
      </c>
      <c r="C214" s="194"/>
      <c r="D214" s="194"/>
      <c r="E214" s="194"/>
      <c r="F214" s="70"/>
      <c r="G214" s="71"/>
      <c r="H214" s="114"/>
      <c r="I214" s="73"/>
      <c r="J214" s="74">
        <f>SUM(J204:J213)</f>
        <v>0</v>
      </c>
    </row>
    <row r="215" spans="1:10" x14ac:dyDescent="0.3">
      <c r="A215" s="77"/>
      <c r="B215" s="77"/>
      <c r="C215" s="77"/>
      <c r="D215" s="77"/>
      <c r="E215" s="77"/>
      <c r="F215" s="77"/>
      <c r="G215" s="77"/>
      <c r="H215" s="77"/>
      <c r="I215" s="77"/>
      <c r="J215" s="77"/>
    </row>
    <row r="216" spans="1:10" x14ac:dyDescent="0.3">
      <c r="A216" s="77"/>
      <c r="B216" s="77"/>
      <c r="C216" s="77"/>
      <c r="D216" s="77"/>
      <c r="E216" s="77"/>
      <c r="F216" s="77"/>
      <c r="G216" s="77"/>
      <c r="H216" s="77"/>
      <c r="I216" s="77"/>
      <c r="J216" s="77"/>
    </row>
    <row r="217" spans="1:10" s="2" customFormat="1" ht="23.25" customHeight="1" x14ac:dyDescent="0.3">
      <c r="A217" s="115"/>
      <c r="B217" s="192" t="s">
        <v>203</v>
      </c>
      <c r="C217" s="192"/>
      <c r="D217" s="192"/>
      <c r="E217" s="192"/>
      <c r="F217" s="192"/>
      <c r="G217" s="192"/>
      <c r="H217" s="192"/>
      <c r="I217" s="192"/>
      <c r="J217" s="116">
        <f>+J22+J35+J39+J46+J50+J55+J65+J84+J89+J96+J119+J178+J182+J188+J197+J201+J214</f>
        <v>0</v>
      </c>
    </row>
    <row r="218" spans="1:10" x14ac:dyDescent="0.3">
      <c r="A218" s="77"/>
      <c r="B218" s="77"/>
      <c r="C218" s="77"/>
      <c r="D218" s="77"/>
      <c r="E218" s="77"/>
      <c r="F218" s="77"/>
      <c r="G218" s="77"/>
      <c r="H218" s="77"/>
      <c r="I218" s="77"/>
      <c r="J218" s="77"/>
    </row>
    <row r="219" spans="1:10" s="3" customFormat="1" ht="19.5" customHeight="1" thickBot="1" x14ac:dyDescent="0.35">
      <c r="A219" s="191" t="s">
        <v>22</v>
      </c>
      <c r="B219" s="191"/>
      <c r="C219" s="191"/>
      <c r="D219" s="191"/>
      <c r="E219" s="191"/>
      <c r="F219" s="191"/>
      <c r="G219" s="191"/>
      <c r="H219" s="191"/>
      <c r="I219" s="117"/>
      <c r="J219" s="117"/>
    </row>
    <row r="220" spans="1:10" x14ac:dyDescent="0.3">
      <c r="A220" s="195"/>
      <c r="B220" s="196"/>
      <c r="C220" s="197"/>
      <c r="D220" s="197"/>
      <c r="E220" s="197"/>
      <c r="F220" s="197"/>
      <c r="G220" s="197"/>
      <c r="H220" s="197"/>
      <c r="I220" s="197"/>
      <c r="J220" s="198"/>
    </row>
    <row r="221" spans="1:10" x14ac:dyDescent="0.3">
      <c r="A221" s="195"/>
      <c r="B221" s="199"/>
      <c r="C221" s="200"/>
      <c r="D221" s="200"/>
      <c r="E221" s="200"/>
      <c r="F221" s="200"/>
      <c r="G221" s="200"/>
      <c r="H221" s="200"/>
      <c r="I221" s="200"/>
      <c r="J221" s="201"/>
    </row>
    <row r="222" spans="1:10" x14ac:dyDescent="0.3">
      <c r="A222" s="195"/>
      <c r="B222" s="199"/>
      <c r="C222" s="200"/>
      <c r="D222" s="200"/>
      <c r="E222" s="200"/>
      <c r="F222" s="200"/>
      <c r="G222" s="200"/>
      <c r="H222" s="200"/>
      <c r="I222" s="200"/>
      <c r="J222" s="201"/>
    </row>
    <row r="223" spans="1:10" x14ac:dyDescent="0.3">
      <c r="A223" s="195"/>
      <c r="B223" s="199"/>
      <c r="C223" s="200"/>
      <c r="D223" s="200"/>
      <c r="E223" s="200"/>
      <c r="F223" s="200"/>
      <c r="G223" s="200"/>
      <c r="H223" s="200"/>
      <c r="I223" s="200"/>
      <c r="J223" s="201"/>
    </row>
    <row r="224" spans="1:10" x14ac:dyDescent="0.3">
      <c r="A224" s="195"/>
      <c r="B224" s="199"/>
      <c r="C224" s="200"/>
      <c r="D224" s="200"/>
      <c r="E224" s="200"/>
      <c r="F224" s="200"/>
      <c r="G224" s="200"/>
      <c r="H224" s="200"/>
      <c r="I224" s="200"/>
      <c r="J224" s="201"/>
    </row>
    <row r="225" spans="1:10" x14ac:dyDescent="0.3">
      <c r="A225" s="195"/>
      <c r="B225" s="199"/>
      <c r="C225" s="200"/>
      <c r="D225" s="200"/>
      <c r="E225" s="200"/>
      <c r="F225" s="200"/>
      <c r="G225" s="200"/>
      <c r="H225" s="200"/>
      <c r="I225" s="200"/>
      <c r="J225" s="201"/>
    </row>
    <row r="226" spans="1:10" x14ac:dyDescent="0.3">
      <c r="A226" s="195"/>
      <c r="B226" s="199"/>
      <c r="C226" s="200"/>
      <c r="D226" s="200"/>
      <c r="E226" s="200"/>
      <c r="F226" s="200"/>
      <c r="G226" s="200"/>
      <c r="H226" s="200"/>
      <c r="I226" s="200"/>
      <c r="J226" s="201"/>
    </row>
    <row r="227" spans="1:10" ht="15" thickBot="1" x14ac:dyDescent="0.35">
      <c r="A227" s="195"/>
      <c r="B227" s="202"/>
      <c r="C227" s="203"/>
      <c r="D227" s="203"/>
      <c r="E227" s="203"/>
      <c r="F227" s="203"/>
      <c r="G227" s="203"/>
      <c r="H227" s="203"/>
      <c r="I227" s="203"/>
      <c r="J227" s="204"/>
    </row>
    <row r="228" spans="1:10" x14ac:dyDescent="0.3">
      <c r="A228" s="77"/>
      <c r="B228" s="77"/>
      <c r="C228" s="77"/>
      <c r="D228" s="77"/>
      <c r="E228" s="77"/>
      <c r="F228" s="77"/>
      <c r="G228" s="77"/>
      <c r="H228" s="77"/>
      <c r="I228" s="77"/>
      <c r="J228" s="77"/>
    </row>
    <row r="229" spans="1:10" s="3" customFormat="1" ht="19.5" customHeight="1" thickBot="1" x14ac:dyDescent="0.35">
      <c r="A229" s="191" t="s">
        <v>2</v>
      </c>
      <c r="B229" s="191"/>
      <c r="C229" s="191"/>
      <c r="D229" s="191"/>
      <c r="E229" s="191"/>
      <c r="F229" s="191"/>
      <c r="G229" s="191"/>
      <c r="H229" s="191"/>
      <c r="I229" s="117"/>
      <c r="J229" s="117"/>
    </row>
    <row r="230" spans="1:10" ht="27" customHeight="1" x14ac:dyDescent="0.3">
      <c r="A230" s="195"/>
      <c r="B230" s="196"/>
      <c r="C230" s="197"/>
      <c r="D230" s="197"/>
      <c r="E230" s="197"/>
      <c r="F230" s="197"/>
      <c r="G230" s="197"/>
      <c r="H230" s="197"/>
      <c r="I230" s="197"/>
      <c r="J230" s="198"/>
    </row>
    <row r="231" spans="1:10" x14ac:dyDescent="0.3">
      <c r="A231" s="195"/>
      <c r="B231" s="199"/>
      <c r="C231" s="200"/>
      <c r="D231" s="200"/>
      <c r="E231" s="200"/>
      <c r="F231" s="200"/>
      <c r="G231" s="200"/>
      <c r="H231" s="200"/>
      <c r="I231" s="200"/>
      <c r="J231" s="201"/>
    </row>
    <row r="232" spans="1:10" x14ac:dyDescent="0.3">
      <c r="A232" s="195"/>
      <c r="B232" s="199"/>
      <c r="C232" s="200"/>
      <c r="D232" s="200"/>
      <c r="E232" s="200"/>
      <c r="F232" s="200"/>
      <c r="G232" s="200"/>
      <c r="H232" s="200"/>
      <c r="I232" s="200"/>
      <c r="J232" s="201"/>
    </row>
    <row r="233" spans="1:10" x14ac:dyDescent="0.3">
      <c r="A233" s="195"/>
      <c r="B233" s="199"/>
      <c r="C233" s="200"/>
      <c r="D233" s="200"/>
      <c r="E233" s="200"/>
      <c r="F233" s="200"/>
      <c r="G233" s="200"/>
      <c r="H233" s="200"/>
      <c r="I233" s="200"/>
      <c r="J233" s="201"/>
    </row>
    <row r="234" spans="1:10" x14ac:dyDescent="0.3">
      <c r="A234" s="195"/>
      <c r="B234" s="199"/>
      <c r="C234" s="200"/>
      <c r="D234" s="200"/>
      <c r="E234" s="200"/>
      <c r="F234" s="200"/>
      <c r="G234" s="200"/>
      <c r="H234" s="200"/>
      <c r="I234" s="200"/>
      <c r="J234" s="201"/>
    </row>
    <row r="235" spans="1:10" x14ac:dyDescent="0.3">
      <c r="A235" s="195"/>
      <c r="B235" s="199"/>
      <c r="C235" s="200"/>
      <c r="D235" s="200"/>
      <c r="E235" s="200"/>
      <c r="F235" s="200"/>
      <c r="G235" s="200"/>
      <c r="H235" s="200"/>
      <c r="I235" s="200"/>
      <c r="J235" s="201"/>
    </row>
    <row r="236" spans="1:10" x14ac:dyDescent="0.3">
      <c r="A236" s="195"/>
      <c r="B236" s="199"/>
      <c r="C236" s="200"/>
      <c r="D236" s="200"/>
      <c r="E236" s="200"/>
      <c r="F236" s="200"/>
      <c r="G236" s="200"/>
      <c r="H236" s="200"/>
      <c r="I236" s="200"/>
      <c r="J236" s="201"/>
    </row>
    <row r="237" spans="1:10" ht="15" thickBot="1" x14ac:dyDescent="0.35">
      <c r="A237" s="195"/>
      <c r="B237" s="202"/>
      <c r="C237" s="203"/>
      <c r="D237" s="203"/>
      <c r="E237" s="203"/>
      <c r="F237" s="203"/>
      <c r="G237" s="203"/>
      <c r="H237" s="203"/>
      <c r="I237" s="203"/>
      <c r="J237" s="204"/>
    </row>
    <row r="238" spans="1:10" ht="4.2" customHeight="1" x14ac:dyDescent="0.3"/>
    <row r="239" spans="1:10" ht="15.6" x14ac:dyDescent="0.3">
      <c r="A239" s="205" t="s">
        <v>23</v>
      </c>
      <c r="B239" s="206"/>
      <c r="C239" s="206"/>
      <c r="D239" s="206"/>
      <c r="E239" s="206"/>
      <c r="F239" s="206"/>
      <c r="G239" s="207"/>
      <c r="I239" s="208" t="s">
        <v>48</v>
      </c>
      <c r="J239" s="209"/>
    </row>
    <row r="240" spans="1:10" x14ac:dyDescent="0.3">
      <c r="A240" s="176" t="s">
        <v>1</v>
      </c>
      <c r="B240" s="177"/>
      <c r="C240" s="177"/>
      <c r="D240" s="177"/>
      <c r="E240" s="177"/>
      <c r="F240" s="177"/>
      <c r="G240" s="178"/>
      <c r="I240" s="185" t="s">
        <v>49</v>
      </c>
      <c r="J240" s="186"/>
    </row>
    <row r="241" spans="1:10" x14ac:dyDescent="0.3">
      <c r="A241" s="179"/>
      <c r="B241" s="180"/>
      <c r="C241" s="180"/>
      <c r="D241" s="180"/>
      <c r="E241" s="180"/>
      <c r="F241" s="180"/>
      <c r="G241" s="181"/>
      <c r="I241" s="187"/>
      <c r="J241" s="188"/>
    </row>
    <row r="242" spans="1:10" x14ac:dyDescent="0.3">
      <c r="A242" s="179"/>
      <c r="B242" s="180"/>
      <c r="C242" s="180"/>
      <c r="D242" s="180"/>
      <c r="E242" s="180"/>
      <c r="F242" s="180"/>
      <c r="G242" s="181"/>
      <c r="I242" s="187"/>
      <c r="J242" s="188"/>
    </row>
    <row r="243" spans="1:10" x14ac:dyDescent="0.3">
      <c r="A243" s="179"/>
      <c r="B243" s="180"/>
      <c r="C243" s="180"/>
      <c r="D243" s="180"/>
      <c r="E243" s="180"/>
      <c r="F243" s="180"/>
      <c r="G243" s="181"/>
      <c r="I243" s="187"/>
      <c r="J243" s="188"/>
    </row>
    <row r="244" spans="1:10" x14ac:dyDescent="0.3">
      <c r="A244" s="179"/>
      <c r="B244" s="180"/>
      <c r="C244" s="180"/>
      <c r="D244" s="180"/>
      <c r="E244" s="180"/>
      <c r="F244" s="180"/>
      <c r="G244" s="181"/>
      <c r="I244" s="187"/>
      <c r="J244" s="188"/>
    </row>
    <row r="245" spans="1:10" x14ac:dyDescent="0.3">
      <c r="A245" s="179"/>
      <c r="B245" s="180"/>
      <c r="C245" s="180"/>
      <c r="D245" s="180"/>
      <c r="E245" s="180"/>
      <c r="F245" s="180"/>
      <c r="G245" s="181"/>
      <c r="I245" s="187"/>
      <c r="J245" s="188"/>
    </row>
    <row r="246" spans="1:10" x14ac:dyDescent="0.3">
      <c r="A246" s="179"/>
      <c r="B246" s="180"/>
      <c r="C246" s="180"/>
      <c r="D246" s="180"/>
      <c r="E246" s="180"/>
      <c r="F246" s="180"/>
      <c r="G246" s="181"/>
      <c r="I246" s="187"/>
      <c r="J246" s="188"/>
    </row>
    <row r="247" spans="1:10" x14ac:dyDescent="0.3">
      <c r="A247" s="182"/>
      <c r="B247" s="183"/>
      <c r="C247" s="183"/>
      <c r="D247" s="183"/>
      <c r="E247" s="183"/>
      <c r="F247" s="183"/>
      <c r="G247" s="184"/>
      <c r="I247" s="189"/>
      <c r="J247" s="190"/>
    </row>
  </sheetData>
  <sheetProtection algorithmName="SHA-512" hashValue="vJOJQxepO5XNAO43d+qBB5iEicPh2YjK8qjJ8KTQH3gWmsI/l/ToERdp/wsD1uiXAP46pt7hURjbOsDi4EsmEA==" saltValue="sLskypDUMllHRID3x31bJA==" spinCount="100000" sheet="1" objects="1" scenarios="1"/>
  <mergeCells count="205">
    <mergeCell ref="A230:A237"/>
    <mergeCell ref="B230:J237"/>
    <mergeCell ref="A239:G239"/>
    <mergeCell ref="I239:J239"/>
    <mergeCell ref="A240:G247"/>
    <mergeCell ref="I240:J247"/>
    <mergeCell ref="B214:E214"/>
    <mergeCell ref="B217:I217"/>
    <mergeCell ref="A219:H219"/>
    <mergeCell ref="A220:A227"/>
    <mergeCell ref="B220:J227"/>
    <mergeCell ref="A229:H229"/>
    <mergeCell ref="B208:E208"/>
    <mergeCell ref="B209:E209"/>
    <mergeCell ref="B210:E210"/>
    <mergeCell ref="B211:E211"/>
    <mergeCell ref="B212:E212"/>
    <mergeCell ref="B213:E213"/>
    <mergeCell ref="B202:J202"/>
    <mergeCell ref="B203:E203"/>
    <mergeCell ref="B204:E204"/>
    <mergeCell ref="B205:E205"/>
    <mergeCell ref="B206:E206"/>
    <mergeCell ref="B207:E207"/>
    <mergeCell ref="B195:E195"/>
    <mergeCell ref="B196:E196"/>
    <mergeCell ref="B197:E197"/>
    <mergeCell ref="B199:E199"/>
    <mergeCell ref="B200:E200"/>
    <mergeCell ref="B201:E201"/>
    <mergeCell ref="B188:E188"/>
    <mergeCell ref="B190:E190"/>
    <mergeCell ref="B191:E191"/>
    <mergeCell ref="B192:E192"/>
    <mergeCell ref="B193:E193"/>
    <mergeCell ref="B194:E194"/>
    <mergeCell ref="B181:E181"/>
    <mergeCell ref="B182:E182"/>
    <mergeCell ref="B184:E184"/>
    <mergeCell ref="B185:E185"/>
    <mergeCell ref="B186:E186"/>
    <mergeCell ref="B187:E187"/>
    <mergeCell ref="B174:E174"/>
    <mergeCell ref="B175:E175"/>
    <mergeCell ref="B176:E176"/>
    <mergeCell ref="B177:E177"/>
    <mergeCell ref="B178:E178"/>
    <mergeCell ref="B180:E180"/>
    <mergeCell ref="B168:E168"/>
    <mergeCell ref="B169:E169"/>
    <mergeCell ref="B170:E170"/>
    <mergeCell ref="B171:E171"/>
    <mergeCell ref="B172:E172"/>
    <mergeCell ref="B173:E173"/>
    <mergeCell ref="B162:E162"/>
    <mergeCell ref="B163:E163"/>
    <mergeCell ref="B164:E164"/>
    <mergeCell ref="B165:E165"/>
    <mergeCell ref="B166:E166"/>
    <mergeCell ref="B167:E167"/>
    <mergeCell ref="B156:E156"/>
    <mergeCell ref="B157:E157"/>
    <mergeCell ref="B158:E158"/>
    <mergeCell ref="B159:E159"/>
    <mergeCell ref="B160:E160"/>
    <mergeCell ref="B161:E161"/>
    <mergeCell ref="B150:E150"/>
    <mergeCell ref="B151:E151"/>
    <mergeCell ref="B152:E152"/>
    <mergeCell ref="B153:E153"/>
    <mergeCell ref="B154:E154"/>
    <mergeCell ref="B155:E155"/>
    <mergeCell ref="B144:E144"/>
    <mergeCell ref="B145:E145"/>
    <mergeCell ref="B146:E146"/>
    <mergeCell ref="B147:E147"/>
    <mergeCell ref="B148:E148"/>
    <mergeCell ref="B149:E149"/>
    <mergeCell ref="B138:E138"/>
    <mergeCell ref="B139:E139"/>
    <mergeCell ref="B140:E140"/>
    <mergeCell ref="B141:E141"/>
    <mergeCell ref="B142:E142"/>
    <mergeCell ref="B143:E143"/>
    <mergeCell ref="B132:E132"/>
    <mergeCell ref="B133:E133"/>
    <mergeCell ref="B134:E134"/>
    <mergeCell ref="B135:E135"/>
    <mergeCell ref="B136:E136"/>
    <mergeCell ref="B137:E137"/>
    <mergeCell ref="B126:E126"/>
    <mergeCell ref="B127:E127"/>
    <mergeCell ref="B128:E128"/>
    <mergeCell ref="B129:E129"/>
    <mergeCell ref="B130:E130"/>
    <mergeCell ref="B131:E131"/>
    <mergeCell ref="B119:E119"/>
    <mergeCell ref="B121:E121"/>
    <mergeCell ref="B122:E122"/>
    <mergeCell ref="B123:E123"/>
    <mergeCell ref="B124:E124"/>
    <mergeCell ref="B125:E125"/>
    <mergeCell ref="B113:E113"/>
    <mergeCell ref="B114:E114"/>
    <mergeCell ref="B115:E115"/>
    <mergeCell ref="B116:E116"/>
    <mergeCell ref="B117:E117"/>
    <mergeCell ref="B118:E118"/>
    <mergeCell ref="B107:E107"/>
    <mergeCell ref="B108:E108"/>
    <mergeCell ref="B109:E109"/>
    <mergeCell ref="B110:E110"/>
    <mergeCell ref="B111:E111"/>
    <mergeCell ref="B112:E112"/>
    <mergeCell ref="B101:E101"/>
    <mergeCell ref="B102:E102"/>
    <mergeCell ref="B103:E103"/>
    <mergeCell ref="B104:E104"/>
    <mergeCell ref="B105:E105"/>
    <mergeCell ref="B106:E106"/>
    <mergeCell ref="B94:E94"/>
    <mergeCell ref="B95:E95"/>
    <mergeCell ref="B96:E96"/>
    <mergeCell ref="B98:E98"/>
    <mergeCell ref="B99:E99"/>
    <mergeCell ref="B100:E100"/>
    <mergeCell ref="B87:E87"/>
    <mergeCell ref="B88:E88"/>
    <mergeCell ref="B89:E89"/>
    <mergeCell ref="B91:E91"/>
    <mergeCell ref="B92:E92"/>
    <mergeCell ref="B93:E93"/>
    <mergeCell ref="B79:E79"/>
    <mergeCell ref="B80:E80"/>
    <mergeCell ref="B81:E81"/>
    <mergeCell ref="B82:E82"/>
    <mergeCell ref="B84:E84"/>
    <mergeCell ref="B86:E86"/>
    <mergeCell ref="B72:E72"/>
    <mergeCell ref="B73:E73"/>
    <mergeCell ref="B74:E74"/>
    <mergeCell ref="B76:E76"/>
    <mergeCell ref="B77:E77"/>
    <mergeCell ref="B78:E78"/>
    <mergeCell ref="B65:E65"/>
    <mergeCell ref="B67:E67"/>
    <mergeCell ref="B68:E68"/>
    <mergeCell ref="B69:E69"/>
    <mergeCell ref="B70:E70"/>
    <mergeCell ref="B71:E71"/>
    <mergeCell ref="B59:E59"/>
    <mergeCell ref="B60:E60"/>
    <mergeCell ref="B61:E61"/>
    <mergeCell ref="B62:E62"/>
    <mergeCell ref="B63:E63"/>
    <mergeCell ref="B64:E64"/>
    <mergeCell ref="B52:E52"/>
    <mergeCell ref="B53:E53"/>
    <mergeCell ref="B54:E54"/>
    <mergeCell ref="B55:E55"/>
    <mergeCell ref="B57:E57"/>
    <mergeCell ref="B58:E58"/>
    <mergeCell ref="B44:E44"/>
    <mergeCell ref="B45:E45"/>
    <mergeCell ref="B46:E46"/>
    <mergeCell ref="B48:E48"/>
    <mergeCell ref="B49:E49"/>
    <mergeCell ref="B50:E50"/>
    <mergeCell ref="B37:E37"/>
    <mergeCell ref="B38:E38"/>
    <mergeCell ref="B39:E39"/>
    <mergeCell ref="B41:E41"/>
    <mergeCell ref="B42:E42"/>
    <mergeCell ref="B43:E43"/>
    <mergeCell ref="B30:E30"/>
    <mergeCell ref="B31:E31"/>
    <mergeCell ref="B32:E32"/>
    <mergeCell ref="B33:E33"/>
    <mergeCell ref="B34:E34"/>
    <mergeCell ref="B35:E35"/>
    <mergeCell ref="B24:E24"/>
    <mergeCell ref="B25:E25"/>
    <mergeCell ref="B26:E26"/>
    <mergeCell ref="B27:E27"/>
    <mergeCell ref="B28:E28"/>
    <mergeCell ref="B29:E29"/>
    <mergeCell ref="A14:B14"/>
    <mergeCell ref="C14:J14"/>
    <mergeCell ref="A17:J17"/>
    <mergeCell ref="B20:E20"/>
    <mergeCell ref="B21:E21"/>
    <mergeCell ref="B22:E22"/>
    <mergeCell ref="A11:B11"/>
    <mergeCell ref="C11:J11"/>
    <mergeCell ref="A12:B12"/>
    <mergeCell ref="C12:J12"/>
    <mergeCell ref="A13:B13"/>
    <mergeCell ref="C13:J13"/>
    <mergeCell ref="I1:J1"/>
    <mergeCell ref="A4:J6"/>
    <mergeCell ref="A8:J8"/>
    <mergeCell ref="A9:B9"/>
    <mergeCell ref="C9:J9"/>
    <mergeCell ref="A10:B10"/>
    <mergeCell ref="C10:J10"/>
  </mergeCells>
  <pageMargins left="0.25" right="0.25" top="0.75" bottom="0.75" header="0.3" footer="0.3"/>
  <pageSetup paperSize="9" scale="16" orientation="portrait" r:id="rId1"/>
  <headerFooter scaleWithDoc="0" alignWithMargins="0"/>
  <extLst>
    <ext xmlns:x14="http://schemas.microsoft.com/office/spreadsheetml/2009/9/main" uri="{CCE6A557-97BC-4b89-ADB6-D9C93CAAB3DF}">
      <x14:dataValidations xmlns:xm="http://schemas.microsoft.com/office/excel/2006/main" count="5">
        <x14:dataValidation type="list" allowBlank="1" showInputMessage="1" showErrorMessage="1" xr:uid="{36A01A79-26C0-4030-8184-0D9E1698EF1E}">
          <x14:formula1>
            <xm:f>Eenheden!$A$1:$A$9</xm:f>
          </x14:formula1>
          <xm:sqref>G200</xm:sqref>
        </x14:dataValidation>
        <x14:dataValidation type="list" allowBlank="1" showInputMessage="1" showErrorMessage="1" xr:uid="{5BD5005D-7795-4C74-B6B4-26C503CA96E4}">
          <x14:formula1>
            <xm:f>Eenheden!$A$1:$A$8</xm:f>
          </x14:formula1>
          <xm:sqref>G185:G187 G189 G204:G213</xm:sqref>
        </x14:dataValidation>
        <x14:dataValidation type="list" allowBlank="1" showInputMessage="1" showErrorMessage="1" xr:uid="{D3B5138A-3359-443C-BAB3-48668DB846BE}">
          <x14:formula1>
            <xm:f>Eenheden!$A$1:$A$7</xm:f>
          </x14:formula1>
          <xm:sqref>G92:G95 G195:G196 G107:G108 G117:G118 G140:G141 G192:G193 G181 G185:G187 G148:G149 G130:G131 G158:G159 G168:G169 G176:G177</xm:sqref>
        </x14:dataValidation>
        <x14:dataValidation type="list" allowBlank="1" showInputMessage="1" showErrorMessage="1" xr:uid="{BEA86913-687F-45CE-92A3-5A3F3766364F}">
          <x14:formula1>
            <xm:f>Eenheden!$A$1:$A$6</xm:f>
          </x14:formula1>
          <xm:sqref>G26:G34 G38 G43:G45 G49 G53:G54 G76</xm:sqref>
        </x14:dataValidation>
        <x14:dataValidation type="list" allowBlank="1" showInputMessage="1" showErrorMessage="1" xr:uid="{4E91A2BB-9AF9-42F5-A566-008213F7B8D6}">
          <x14:formula1>
            <xm:f>Eenheden!$A$1:$A$5</xm:f>
          </x14:formula1>
          <xm:sqref>G21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7A06A-3E4D-4281-B9E9-29575512BA3D}">
  <sheetPr>
    <pageSetUpPr fitToPage="1"/>
  </sheetPr>
  <dimension ref="A1:BO197"/>
  <sheetViews>
    <sheetView showGridLines="0" topLeftCell="A93" zoomScale="85" zoomScaleNormal="85" zoomScaleSheetLayoutView="85" workbookViewId="0">
      <selection activeCell="H103" sqref="H103"/>
    </sheetView>
  </sheetViews>
  <sheetFormatPr defaultColWidth="9.109375" defaultRowHeight="14.4" x14ac:dyDescent="0.3"/>
  <cols>
    <col min="2" max="2" width="25" customWidth="1"/>
    <col min="5" max="5" width="11.109375" customWidth="1"/>
    <col min="6" max="6" width="12.33203125" customWidth="1"/>
    <col min="7" max="7" width="22.109375" customWidth="1"/>
    <col min="8" max="8" width="17.88671875" customWidth="1"/>
    <col min="9" max="9" width="24.5546875" customWidth="1"/>
    <col min="10" max="10" width="35.33203125" customWidth="1"/>
  </cols>
  <sheetData>
    <row r="1" spans="1:10" ht="21" x14ac:dyDescent="0.4">
      <c r="A1" s="19" t="s">
        <v>44</v>
      </c>
      <c r="B1" s="19"/>
      <c r="C1" s="19"/>
      <c r="D1" s="19"/>
      <c r="E1" s="19"/>
      <c r="F1" s="19"/>
      <c r="G1" s="19"/>
      <c r="H1" s="19"/>
      <c r="I1" s="212" t="s">
        <v>40</v>
      </c>
      <c r="J1" s="212"/>
    </row>
    <row r="4" spans="1:10" ht="15" customHeight="1" x14ac:dyDescent="0.3">
      <c r="A4" s="213" t="s">
        <v>45</v>
      </c>
      <c r="B4" s="213"/>
      <c r="C4" s="213"/>
      <c r="D4" s="213"/>
      <c r="E4" s="213"/>
      <c r="F4" s="213"/>
      <c r="G4" s="213"/>
      <c r="H4" s="213"/>
      <c r="I4" s="213"/>
      <c r="J4" s="213"/>
    </row>
    <row r="5" spans="1:10" x14ac:dyDescent="0.3">
      <c r="A5" s="213"/>
      <c r="B5" s="213"/>
      <c r="C5" s="213"/>
      <c r="D5" s="213"/>
      <c r="E5" s="213"/>
      <c r="F5" s="213"/>
      <c r="G5" s="213"/>
      <c r="H5" s="213"/>
      <c r="I5" s="213"/>
      <c r="J5" s="213"/>
    </row>
    <row r="6" spans="1:10" x14ac:dyDescent="0.3">
      <c r="A6" s="213"/>
      <c r="B6" s="213"/>
      <c r="C6" s="213"/>
      <c r="D6" s="213"/>
      <c r="E6" s="213"/>
      <c r="F6" s="213"/>
      <c r="G6" s="213"/>
      <c r="H6" s="213"/>
      <c r="I6" s="213"/>
      <c r="J6" s="213"/>
    </row>
    <row r="8" spans="1:10" ht="19.5" customHeight="1" x14ac:dyDescent="0.3">
      <c r="A8" s="220" t="s">
        <v>23</v>
      </c>
      <c r="B8" s="221"/>
      <c r="C8" s="221"/>
      <c r="D8" s="221"/>
      <c r="E8" s="221"/>
      <c r="F8" s="221"/>
      <c r="G8" s="221"/>
      <c r="H8" s="221"/>
      <c r="I8" s="221"/>
      <c r="J8" s="221"/>
    </row>
    <row r="9" spans="1:10" ht="19.5" customHeight="1" x14ac:dyDescent="0.3">
      <c r="A9" s="214" t="s">
        <v>12</v>
      </c>
      <c r="B9" s="215"/>
      <c r="C9" s="216" t="str">
        <f>IF(Totaalblad!D6=0," ",Totaalblad!D6)</f>
        <v xml:space="preserve"> </v>
      </c>
      <c r="D9" s="217"/>
      <c r="E9" s="217"/>
      <c r="F9" s="217"/>
      <c r="G9" s="217"/>
      <c r="H9" s="217"/>
      <c r="I9" s="217"/>
      <c r="J9" s="217"/>
    </row>
    <row r="10" spans="1:10" ht="19.5" customHeight="1" x14ac:dyDescent="0.3">
      <c r="A10" s="214" t="s">
        <v>10</v>
      </c>
      <c r="B10" s="215"/>
      <c r="C10" s="216" t="str">
        <f>IF(Totaalblad!D7=0," ",Totaalblad!D7)</f>
        <v xml:space="preserve"> </v>
      </c>
      <c r="D10" s="217"/>
      <c r="E10" s="217"/>
      <c r="F10" s="217"/>
      <c r="G10" s="217"/>
      <c r="H10" s="217"/>
      <c r="I10" s="217"/>
      <c r="J10" s="217"/>
    </row>
    <row r="11" spans="1:10" ht="19.5" customHeight="1" x14ac:dyDescent="0.3">
      <c r="A11" s="214" t="s">
        <v>9</v>
      </c>
      <c r="B11" s="215"/>
      <c r="C11" s="216" t="str">
        <f>IF(Totaalblad!D8=0," ",Totaalblad!D8)</f>
        <v xml:space="preserve"> </v>
      </c>
      <c r="D11" s="217"/>
      <c r="E11" s="217"/>
      <c r="F11" s="217"/>
      <c r="G11" s="217"/>
      <c r="H11" s="217"/>
      <c r="I11" s="217"/>
      <c r="J11" s="217"/>
    </row>
    <row r="12" spans="1:10" ht="19.5" customHeight="1" x14ac:dyDescent="0.3">
      <c r="A12" s="218" t="s">
        <v>24</v>
      </c>
      <c r="B12" s="219"/>
      <c r="C12" s="216" t="str">
        <f>IF(Totaalblad!D9=0," ",Totaalblad!D9)</f>
        <v xml:space="preserve"> </v>
      </c>
      <c r="D12" s="217"/>
      <c r="E12" s="217"/>
      <c r="F12" s="217"/>
      <c r="G12" s="217"/>
      <c r="H12" s="217"/>
      <c r="I12" s="217"/>
      <c r="J12" s="217"/>
    </row>
    <row r="13" spans="1:10" ht="19.5" customHeight="1" x14ac:dyDescent="0.3">
      <c r="A13" s="214" t="s">
        <v>8</v>
      </c>
      <c r="B13" s="215"/>
      <c r="C13" s="216" t="str">
        <f>IF(Totaalblad!D10=0," ",Totaalblad!D10)</f>
        <v xml:space="preserve"> </v>
      </c>
      <c r="D13" s="217"/>
      <c r="E13" s="217"/>
      <c r="F13" s="217"/>
      <c r="G13" s="217"/>
      <c r="H13" s="217"/>
      <c r="I13" s="217"/>
      <c r="J13" s="217"/>
    </row>
    <row r="14" spans="1:10" ht="19.5" customHeight="1" x14ac:dyDescent="0.3">
      <c r="A14" s="214" t="s">
        <v>7</v>
      </c>
      <c r="B14" s="215"/>
      <c r="C14" s="216" t="str">
        <f>IF(Totaalblad!D11=0," ",Totaalblad!D11)</f>
        <v xml:space="preserve"> </v>
      </c>
      <c r="D14" s="217"/>
      <c r="E14" s="217"/>
      <c r="F14" s="217"/>
      <c r="G14" s="217"/>
      <c r="H14" s="217"/>
      <c r="I14" s="217"/>
      <c r="J14" s="217"/>
    </row>
    <row r="15" spans="1:10" x14ac:dyDescent="0.3">
      <c r="C15" s="11"/>
      <c r="D15" s="11"/>
      <c r="E15" s="11"/>
      <c r="F15" s="11"/>
      <c r="G15" s="11"/>
      <c r="H15" s="11"/>
      <c r="I15" s="11"/>
      <c r="J15" s="11"/>
    </row>
    <row r="16" spans="1:10" s="2" customFormat="1" ht="24" customHeight="1" x14ac:dyDescent="0.3">
      <c r="A16" s="25"/>
      <c r="B16" s="25"/>
      <c r="C16" s="25"/>
      <c r="D16" s="25"/>
      <c r="E16" s="25"/>
      <c r="F16" s="25"/>
      <c r="G16" s="25"/>
      <c r="H16" s="25"/>
      <c r="I16" s="25"/>
      <c r="J16" s="26"/>
    </row>
    <row r="17" spans="1:67" s="13" customFormat="1" ht="33" customHeight="1" x14ac:dyDescent="0.3">
      <c r="A17" s="222" t="s">
        <v>155</v>
      </c>
      <c r="B17" s="222"/>
      <c r="C17" s="222"/>
      <c r="D17" s="222"/>
      <c r="E17" s="222"/>
      <c r="F17" s="222"/>
      <c r="G17" s="222"/>
      <c r="H17" s="222"/>
      <c r="I17" s="222"/>
      <c r="J17" s="22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row>
    <row r="18" spans="1:67" s="13" customFormat="1" ht="14.25" customHeight="1" x14ac:dyDescent="0.3">
      <c r="A18" s="2"/>
      <c r="B18" s="20"/>
      <c r="C18" s="20"/>
      <c r="D18" s="20"/>
      <c r="E18" s="20"/>
      <c r="F18" s="20"/>
      <c r="G18" s="20"/>
      <c r="H18" s="20"/>
      <c r="I18" s="20"/>
      <c r="J18" s="21"/>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row>
    <row r="19" spans="1:67" s="14" customFormat="1" ht="25.5" customHeight="1" x14ac:dyDescent="0.3">
      <c r="A19" s="22"/>
      <c r="B19" s="22"/>
      <c r="C19" s="22"/>
      <c r="D19" s="22"/>
      <c r="E19" s="22"/>
      <c r="F19" s="22"/>
      <c r="G19" s="22"/>
      <c r="H19" s="22"/>
      <c r="I19" s="22"/>
      <c r="J19" s="23"/>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row>
    <row r="20" spans="1:67" s="14" customFormat="1" ht="20.25" customHeight="1" x14ac:dyDescent="0.3">
      <c r="A20" s="15"/>
      <c r="B20" s="223" t="s">
        <v>51</v>
      </c>
      <c r="C20" s="223"/>
      <c r="D20" s="223"/>
      <c r="E20" s="223"/>
      <c r="F20" s="16" t="s">
        <v>0</v>
      </c>
      <c r="G20" s="16" t="s">
        <v>6</v>
      </c>
      <c r="H20" s="17" t="s">
        <v>5</v>
      </c>
      <c r="I20" s="24" t="s">
        <v>4</v>
      </c>
      <c r="J20" s="18" t="s">
        <v>156</v>
      </c>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row>
    <row r="21" spans="1:67" ht="20.25" customHeight="1" x14ac:dyDescent="0.3">
      <c r="A21" s="68"/>
      <c r="B21" s="158" t="s">
        <v>52</v>
      </c>
      <c r="C21" s="158"/>
      <c r="D21" s="158"/>
      <c r="E21" s="158"/>
      <c r="F21" s="60" t="s">
        <v>53</v>
      </c>
      <c r="G21" s="61" t="s">
        <v>37</v>
      </c>
      <c r="H21" s="62"/>
      <c r="I21" s="64">
        <v>209.79</v>
      </c>
      <c r="J21" s="69">
        <f>+H21*I21</f>
        <v>0</v>
      </c>
    </row>
    <row r="22" spans="1:67" ht="20.25" customHeight="1" x14ac:dyDescent="0.3">
      <c r="A22" s="68"/>
      <c r="B22" s="157" t="s">
        <v>3</v>
      </c>
      <c r="C22" s="157"/>
      <c r="D22" s="157"/>
      <c r="E22" s="157"/>
      <c r="F22" s="70"/>
      <c r="G22" s="71"/>
      <c r="H22" s="72"/>
      <c r="I22" s="73"/>
      <c r="J22" s="74">
        <f>SUM(J21:J21)</f>
        <v>0</v>
      </c>
    </row>
    <row r="23" spans="1:67" x14ac:dyDescent="0.3">
      <c r="A23" s="75"/>
      <c r="B23" s="76"/>
      <c r="C23" s="77"/>
      <c r="D23" s="77"/>
      <c r="E23" s="77"/>
      <c r="F23" s="77"/>
      <c r="G23" s="78"/>
      <c r="H23" s="77"/>
      <c r="I23" s="79"/>
      <c r="J23" s="77"/>
    </row>
    <row r="24" spans="1:67" s="14" customFormat="1" ht="20.25" customHeight="1" x14ac:dyDescent="0.3">
      <c r="A24" s="80"/>
      <c r="B24" s="171" t="s">
        <v>30</v>
      </c>
      <c r="C24" s="171"/>
      <c r="D24" s="171"/>
      <c r="E24" s="171"/>
      <c r="F24" s="66" t="s">
        <v>0</v>
      </c>
      <c r="G24" s="66" t="s">
        <v>6</v>
      </c>
      <c r="H24" s="66" t="s">
        <v>5</v>
      </c>
      <c r="I24" s="81" t="s">
        <v>4</v>
      </c>
      <c r="J24" s="81" t="s">
        <v>156</v>
      </c>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row>
    <row r="25" spans="1:67" s="14" customFormat="1" ht="20.25" customHeight="1" x14ac:dyDescent="0.3">
      <c r="A25" s="80"/>
      <c r="B25" s="210" t="s">
        <v>61</v>
      </c>
      <c r="C25" s="210"/>
      <c r="D25" s="210"/>
      <c r="E25" s="210"/>
      <c r="F25" s="82"/>
      <c r="G25" s="82"/>
      <c r="H25" s="82"/>
      <c r="I25" s="67"/>
      <c r="J25" s="67"/>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row>
    <row r="26" spans="1:67" s="14" customFormat="1" ht="20.25" customHeight="1" x14ac:dyDescent="0.3">
      <c r="A26" s="68"/>
      <c r="B26" s="158" t="s">
        <v>54</v>
      </c>
      <c r="C26" s="158"/>
      <c r="D26" s="158"/>
      <c r="E26" s="158"/>
      <c r="F26" s="60" t="s">
        <v>31</v>
      </c>
      <c r="G26" s="61" t="s">
        <v>37</v>
      </c>
      <c r="H26" s="62"/>
      <c r="I26" s="63">
        <v>232.53</v>
      </c>
      <c r="J26" s="69">
        <f>+H26*I26</f>
        <v>0</v>
      </c>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row>
    <row r="27" spans="1:67" s="14" customFormat="1" ht="20.25" customHeight="1" x14ac:dyDescent="0.3">
      <c r="A27" s="68"/>
      <c r="B27" s="158" t="s">
        <v>54</v>
      </c>
      <c r="C27" s="158"/>
      <c r="D27" s="158"/>
      <c r="E27" s="158"/>
      <c r="F27" s="60" t="s">
        <v>32</v>
      </c>
      <c r="G27" s="61" t="s">
        <v>55</v>
      </c>
      <c r="H27" s="62"/>
      <c r="I27" s="64">
        <v>55.65</v>
      </c>
      <c r="J27" s="69">
        <f>+H27*I27</f>
        <v>0</v>
      </c>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row>
    <row r="28" spans="1:67" s="14" customFormat="1" ht="20.25" customHeight="1" x14ac:dyDescent="0.3">
      <c r="A28" s="68"/>
      <c r="B28" s="158" t="s">
        <v>56</v>
      </c>
      <c r="C28" s="158"/>
      <c r="D28" s="158"/>
      <c r="E28" s="158"/>
      <c r="F28" s="60" t="s">
        <v>33</v>
      </c>
      <c r="G28" s="61" t="s">
        <v>37</v>
      </c>
      <c r="H28" s="62"/>
      <c r="I28" s="64">
        <v>330.79</v>
      </c>
      <c r="J28" s="69">
        <f>+H28*I28</f>
        <v>0</v>
      </c>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row>
    <row r="29" spans="1:67" s="14" customFormat="1" ht="20.25" customHeight="1" x14ac:dyDescent="0.3">
      <c r="A29" s="68"/>
      <c r="B29" s="158" t="s">
        <v>56</v>
      </c>
      <c r="C29" s="158"/>
      <c r="D29" s="158"/>
      <c r="E29" s="158"/>
      <c r="F29" s="60" t="s">
        <v>34</v>
      </c>
      <c r="G29" s="61" t="s">
        <v>55</v>
      </c>
      <c r="H29" s="62"/>
      <c r="I29" s="64">
        <v>83.84</v>
      </c>
      <c r="J29" s="69">
        <f>+H29*I29</f>
        <v>0</v>
      </c>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row>
    <row r="30" spans="1:67" s="14" customFormat="1" ht="20.25" customHeight="1" x14ac:dyDescent="0.3">
      <c r="A30" s="80"/>
      <c r="B30" s="175" t="s">
        <v>57</v>
      </c>
      <c r="C30" s="175"/>
      <c r="D30" s="175"/>
      <c r="E30" s="175"/>
      <c r="F30" s="65"/>
      <c r="G30" s="65"/>
      <c r="H30" s="66"/>
      <c r="I30" s="67"/>
      <c r="J30" s="83"/>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row>
    <row r="31" spans="1:67" s="14" customFormat="1" ht="20.25" customHeight="1" x14ac:dyDescent="0.3">
      <c r="A31" s="68"/>
      <c r="B31" s="158" t="s">
        <v>54</v>
      </c>
      <c r="C31" s="158"/>
      <c r="D31" s="158"/>
      <c r="E31" s="158"/>
      <c r="F31" s="60" t="s">
        <v>31</v>
      </c>
      <c r="G31" s="61" t="s">
        <v>37</v>
      </c>
      <c r="H31" s="62"/>
      <c r="I31" s="63">
        <v>208.26</v>
      </c>
      <c r="J31" s="69">
        <f>+H31*I31</f>
        <v>0</v>
      </c>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row>
    <row r="32" spans="1:67" s="14" customFormat="1" ht="20.25" customHeight="1" x14ac:dyDescent="0.3">
      <c r="A32" s="68"/>
      <c r="B32" s="158" t="s">
        <v>54</v>
      </c>
      <c r="C32" s="158"/>
      <c r="D32" s="158"/>
      <c r="E32" s="158"/>
      <c r="F32" s="60" t="s">
        <v>32</v>
      </c>
      <c r="G32" s="61" t="s">
        <v>55</v>
      </c>
      <c r="H32" s="62"/>
      <c r="I32" s="64">
        <v>48.7</v>
      </c>
      <c r="J32" s="69">
        <f>+H32*I32</f>
        <v>0</v>
      </c>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row>
    <row r="33" spans="1:67" s="14" customFormat="1" ht="20.25" customHeight="1" x14ac:dyDescent="0.3">
      <c r="A33" s="68"/>
      <c r="B33" s="158" t="s">
        <v>56</v>
      </c>
      <c r="C33" s="158"/>
      <c r="D33" s="158"/>
      <c r="E33" s="158"/>
      <c r="F33" s="60" t="s">
        <v>33</v>
      </c>
      <c r="G33" s="61" t="s">
        <v>37</v>
      </c>
      <c r="H33" s="62"/>
      <c r="I33" s="64">
        <v>291.97000000000003</v>
      </c>
      <c r="J33" s="69">
        <f>+H33*I33</f>
        <v>0</v>
      </c>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row>
    <row r="34" spans="1:67" ht="20.25" customHeight="1" x14ac:dyDescent="0.3">
      <c r="A34" s="68"/>
      <c r="B34" s="158" t="s">
        <v>56</v>
      </c>
      <c r="C34" s="158"/>
      <c r="D34" s="158"/>
      <c r="E34" s="158"/>
      <c r="F34" s="60" t="s">
        <v>34</v>
      </c>
      <c r="G34" s="61" t="s">
        <v>55</v>
      </c>
      <c r="H34" s="62"/>
      <c r="I34" s="64">
        <v>72.7</v>
      </c>
      <c r="J34" s="69">
        <f>+H34*I34</f>
        <v>0</v>
      </c>
    </row>
    <row r="35" spans="1:67" ht="20.25" customHeight="1" x14ac:dyDescent="0.3">
      <c r="A35" s="68"/>
      <c r="B35" s="157" t="s">
        <v>3</v>
      </c>
      <c r="C35" s="157"/>
      <c r="D35" s="157"/>
      <c r="E35" s="157"/>
      <c r="F35" s="70"/>
      <c r="G35" s="71"/>
      <c r="H35" s="84"/>
      <c r="I35" s="73"/>
      <c r="J35" s="74">
        <f>SUM(J26:J34)</f>
        <v>0</v>
      </c>
    </row>
    <row r="36" spans="1:67" x14ac:dyDescent="0.3">
      <c r="A36" s="77"/>
      <c r="B36" s="77"/>
      <c r="C36" s="77"/>
      <c r="D36" s="77"/>
      <c r="E36" s="77"/>
      <c r="F36" s="77"/>
      <c r="G36" s="77"/>
      <c r="H36" s="77"/>
      <c r="I36" s="77"/>
      <c r="J36" s="77"/>
    </row>
    <row r="37" spans="1:67" s="14" customFormat="1" ht="20.25" customHeight="1" x14ac:dyDescent="0.3">
      <c r="A37" s="80"/>
      <c r="B37" s="171" t="s">
        <v>35</v>
      </c>
      <c r="C37" s="171"/>
      <c r="D37" s="171"/>
      <c r="E37" s="171"/>
      <c r="F37" s="66" t="s">
        <v>0</v>
      </c>
      <c r="G37" s="66" t="s">
        <v>6</v>
      </c>
      <c r="H37" s="66" t="s">
        <v>5</v>
      </c>
      <c r="I37" s="81" t="s">
        <v>4</v>
      </c>
      <c r="J37" s="81" t="s">
        <v>156</v>
      </c>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row>
    <row r="38" spans="1:67" s="14" customFormat="1" ht="20.25" customHeight="1" x14ac:dyDescent="0.3">
      <c r="A38" s="68"/>
      <c r="B38" s="158" t="s">
        <v>35</v>
      </c>
      <c r="C38" s="158"/>
      <c r="D38" s="158"/>
      <c r="E38" s="158"/>
      <c r="F38" s="60" t="s">
        <v>36</v>
      </c>
      <c r="G38" s="61" t="s">
        <v>37</v>
      </c>
      <c r="H38" s="62"/>
      <c r="I38" s="63">
        <v>54.31</v>
      </c>
      <c r="J38" s="69">
        <f>+H38*I38</f>
        <v>0</v>
      </c>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row>
    <row r="39" spans="1:67" ht="20.25" customHeight="1" x14ac:dyDescent="0.3">
      <c r="A39" s="68"/>
      <c r="B39" s="157" t="s">
        <v>3</v>
      </c>
      <c r="C39" s="157"/>
      <c r="D39" s="157"/>
      <c r="E39" s="157"/>
      <c r="F39" s="70"/>
      <c r="G39" s="71"/>
      <c r="H39" s="72"/>
      <c r="I39" s="73"/>
      <c r="J39" s="74">
        <f>SUM(J38:J38)</f>
        <v>0</v>
      </c>
    </row>
    <row r="40" spans="1:67" x14ac:dyDescent="0.3">
      <c r="A40" s="77"/>
      <c r="B40" s="77"/>
      <c r="C40" s="77"/>
      <c r="D40" s="77"/>
      <c r="E40" s="77"/>
      <c r="F40" s="77"/>
      <c r="G40" s="77"/>
      <c r="H40" s="77"/>
      <c r="I40" s="77"/>
      <c r="J40" s="77"/>
    </row>
    <row r="41" spans="1:67" s="14" customFormat="1" ht="20.25" customHeight="1" x14ac:dyDescent="0.3">
      <c r="A41" s="80"/>
      <c r="B41" s="171" t="s">
        <v>58</v>
      </c>
      <c r="C41" s="171"/>
      <c r="D41" s="171"/>
      <c r="E41" s="171"/>
      <c r="F41" s="66" t="s">
        <v>0</v>
      </c>
      <c r="G41" s="66" t="s">
        <v>6</v>
      </c>
      <c r="H41" s="66" t="s">
        <v>5</v>
      </c>
      <c r="I41" s="81" t="s">
        <v>4</v>
      </c>
      <c r="J41" s="81" t="s">
        <v>156</v>
      </c>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row>
    <row r="42" spans="1:67" s="14" customFormat="1" ht="20.25" customHeight="1" x14ac:dyDescent="0.3">
      <c r="A42" s="80"/>
      <c r="B42" s="210" t="s">
        <v>61</v>
      </c>
      <c r="C42" s="210"/>
      <c r="D42" s="210"/>
      <c r="E42" s="210"/>
      <c r="F42" s="82"/>
      <c r="G42" s="82"/>
      <c r="H42" s="82"/>
      <c r="I42" s="67"/>
      <c r="J42" s="67"/>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row>
    <row r="43" spans="1:67" s="14" customFormat="1" ht="20.25" customHeight="1" x14ac:dyDescent="0.3">
      <c r="A43" s="68"/>
      <c r="B43" s="158" t="s">
        <v>58</v>
      </c>
      <c r="C43" s="158"/>
      <c r="D43" s="158"/>
      <c r="E43" s="158"/>
      <c r="F43" s="60" t="s">
        <v>59</v>
      </c>
      <c r="G43" s="61" t="s">
        <v>37</v>
      </c>
      <c r="H43" s="62"/>
      <c r="I43" s="63">
        <v>115.42</v>
      </c>
      <c r="J43" s="69">
        <f>+H43*I43</f>
        <v>0</v>
      </c>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row>
    <row r="44" spans="1:67" s="14" customFormat="1" ht="20.25" customHeight="1" x14ac:dyDescent="0.3">
      <c r="A44" s="80"/>
      <c r="B44" s="175" t="s">
        <v>57</v>
      </c>
      <c r="C44" s="175"/>
      <c r="D44" s="175"/>
      <c r="E44" s="175"/>
      <c r="F44" s="65"/>
      <c r="G44" s="65"/>
      <c r="H44" s="66"/>
      <c r="I44" s="67"/>
      <c r="J44" s="83"/>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row>
    <row r="45" spans="1:67" s="14" customFormat="1" ht="20.25" customHeight="1" x14ac:dyDescent="0.3">
      <c r="A45" s="68"/>
      <c r="B45" s="158" t="s">
        <v>58</v>
      </c>
      <c r="C45" s="158"/>
      <c r="D45" s="158"/>
      <c r="E45" s="158"/>
      <c r="F45" s="60" t="s">
        <v>59</v>
      </c>
      <c r="G45" s="61" t="s">
        <v>37</v>
      </c>
      <c r="H45" s="62"/>
      <c r="I45" s="63">
        <v>105.15</v>
      </c>
      <c r="J45" s="69">
        <f>+H45*I45</f>
        <v>0</v>
      </c>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row>
    <row r="46" spans="1:67" ht="20.25" customHeight="1" x14ac:dyDescent="0.3">
      <c r="A46" s="68"/>
      <c r="B46" s="157" t="s">
        <v>3</v>
      </c>
      <c r="C46" s="157"/>
      <c r="D46" s="157"/>
      <c r="E46" s="157"/>
      <c r="F46" s="70"/>
      <c r="G46" s="71"/>
      <c r="H46" s="84"/>
      <c r="I46" s="73"/>
      <c r="J46" s="74">
        <f>SUM(J43:J45)</f>
        <v>0</v>
      </c>
    </row>
    <row r="47" spans="1:67" x14ac:dyDescent="0.3">
      <c r="A47" s="77"/>
      <c r="B47" s="77"/>
      <c r="C47" s="77"/>
      <c r="D47" s="77"/>
      <c r="E47" s="77"/>
      <c r="F47" s="77"/>
      <c r="G47" s="77"/>
      <c r="H47" s="77"/>
      <c r="I47" s="77"/>
      <c r="J47" s="77"/>
    </row>
    <row r="48" spans="1:67" s="14" customFormat="1" ht="20.25" customHeight="1" x14ac:dyDescent="0.3">
      <c r="A48" s="80"/>
      <c r="B48" s="171" t="s">
        <v>60</v>
      </c>
      <c r="C48" s="171"/>
      <c r="D48" s="171"/>
      <c r="E48" s="171"/>
      <c r="F48" s="66" t="s">
        <v>0</v>
      </c>
      <c r="G48" s="66" t="s">
        <v>6</v>
      </c>
      <c r="H48" s="66" t="s">
        <v>5</v>
      </c>
      <c r="I48" s="81" t="s">
        <v>4</v>
      </c>
      <c r="J48" s="81" t="s">
        <v>156</v>
      </c>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row>
    <row r="49" spans="1:67" s="14" customFormat="1" ht="20.25" customHeight="1" x14ac:dyDescent="0.3">
      <c r="A49" s="68"/>
      <c r="B49" s="158" t="s">
        <v>60</v>
      </c>
      <c r="C49" s="158"/>
      <c r="D49" s="158"/>
      <c r="E49" s="158"/>
      <c r="F49" s="60" t="s">
        <v>62</v>
      </c>
      <c r="G49" s="61" t="s">
        <v>37</v>
      </c>
      <c r="H49" s="62"/>
      <c r="I49" s="63">
        <v>152.18</v>
      </c>
      <c r="J49" s="69">
        <f>+H49*I49</f>
        <v>0</v>
      </c>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row>
    <row r="50" spans="1:67" ht="20.25" customHeight="1" x14ac:dyDescent="0.3">
      <c r="A50" s="68"/>
      <c r="B50" s="157" t="s">
        <v>3</v>
      </c>
      <c r="C50" s="157"/>
      <c r="D50" s="157"/>
      <c r="E50" s="157"/>
      <c r="F50" s="70"/>
      <c r="G50" s="71"/>
      <c r="H50" s="84"/>
      <c r="I50" s="73"/>
      <c r="J50" s="74">
        <f>SUM(J49:J49)</f>
        <v>0</v>
      </c>
    </row>
    <row r="51" spans="1:67" x14ac:dyDescent="0.3">
      <c r="A51" s="77"/>
      <c r="B51" s="77"/>
      <c r="C51" s="77"/>
      <c r="D51" s="77"/>
      <c r="E51" s="77"/>
      <c r="F51" s="77"/>
      <c r="G51" s="77"/>
      <c r="H51" s="77"/>
      <c r="I51" s="77"/>
      <c r="J51" s="77"/>
    </row>
    <row r="52" spans="1:67" s="14" customFormat="1" ht="32.25" customHeight="1" x14ac:dyDescent="0.3">
      <c r="A52" s="80"/>
      <c r="B52" s="211" t="s">
        <v>63</v>
      </c>
      <c r="C52" s="211"/>
      <c r="D52" s="211"/>
      <c r="E52" s="211"/>
      <c r="F52" s="66" t="s">
        <v>0</v>
      </c>
      <c r="G52" s="66" t="s">
        <v>6</v>
      </c>
      <c r="H52" s="66" t="s">
        <v>5</v>
      </c>
      <c r="I52" s="81" t="s">
        <v>4</v>
      </c>
      <c r="J52" s="81" t="s">
        <v>156</v>
      </c>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row>
    <row r="53" spans="1:67" s="14" customFormat="1" ht="20.25" customHeight="1" x14ac:dyDescent="0.3">
      <c r="A53" s="68"/>
      <c r="B53" s="158" t="s">
        <v>64</v>
      </c>
      <c r="C53" s="158"/>
      <c r="D53" s="158"/>
      <c r="E53" s="158"/>
      <c r="F53" s="60" t="s">
        <v>65</v>
      </c>
      <c r="G53" s="61" t="s">
        <v>55</v>
      </c>
      <c r="H53" s="62"/>
      <c r="I53" s="64">
        <v>96.63</v>
      </c>
      <c r="J53" s="69">
        <f>+H53*I53</f>
        <v>0</v>
      </c>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row>
    <row r="54" spans="1:67" s="14" customFormat="1" ht="20.25" customHeight="1" x14ac:dyDescent="0.3">
      <c r="A54" s="68"/>
      <c r="B54" s="158" t="s">
        <v>66</v>
      </c>
      <c r="C54" s="158"/>
      <c r="D54" s="158"/>
      <c r="E54" s="158"/>
      <c r="F54" s="60" t="s">
        <v>67</v>
      </c>
      <c r="G54" s="61" t="s">
        <v>55</v>
      </c>
      <c r="H54" s="62"/>
      <c r="I54" s="64">
        <v>96.63</v>
      </c>
      <c r="J54" s="69">
        <f>+H54*I54</f>
        <v>0</v>
      </c>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row>
    <row r="55" spans="1:67" ht="20.25" customHeight="1" x14ac:dyDescent="0.3">
      <c r="A55" s="68"/>
      <c r="B55" s="157" t="s">
        <v>3</v>
      </c>
      <c r="C55" s="157"/>
      <c r="D55" s="157"/>
      <c r="E55" s="157"/>
      <c r="F55" s="70"/>
      <c r="G55" s="71"/>
      <c r="H55" s="84"/>
      <c r="I55" s="73"/>
      <c r="J55" s="74">
        <f>SUM(J53:J54)</f>
        <v>0</v>
      </c>
    </row>
    <row r="56" spans="1:67" ht="20.25" customHeight="1" x14ac:dyDescent="0.3">
      <c r="A56" s="77"/>
      <c r="B56" s="107"/>
      <c r="C56" s="107"/>
      <c r="D56" s="107"/>
      <c r="E56" s="107"/>
      <c r="F56" s="108"/>
      <c r="G56" s="108"/>
      <c r="H56" s="118"/>
      <c r="I56" s="110"/>
      <c r="J56" s="119"/>
    </row>
    <row r="57" spans="1:67" ht="32.25" customHeight="1" x14ac:dyDescent="0.3">
      <c r="A57" s="54"/>
      <c r="B57" s="226" t="s">
        <v>68</v>
      </c>
      <c r="C57" s="226"/>
      <c r="D57" s="226"/>
      <c r="E57" s="226"/>
      <c r="F57" s="59" t="s">
        <v>0</v>
      </c>
      <c r="G57" s="59" t="s">
        <v>140</v>
      </c>
      <c r="H57" s="43" t="s">
        <v>149</v>
      </c>
      <c r="I57" s="44" t="s">
        <v>204</v>
      </c>
      <c r="J57" s="59" t="s">
        <v>156</v>
      </c>
    </row>
    <row r="58" spans="1:67" ht="20.25" customHeight="1" x14ac:dyDescent="0.3">
      <c r="A58" s="52"/>
      <c r="B58" s="224" t="s">
        <v>69</v>
      </c>
      <c r="C58" s="224"/>
      <c r="D58" s="224"/>
      <c r="E58" s="224"/>
      <c r="F58" s="33" t="s">
        <v>70</v>
      </c>
      <c r="G58" s="46">
        <v>4421.7</v>
      </c>
      <c r="H58" s="63">
        <f>+G58/12</f>
        <v>368.47499999999997</v>
      </c>
      <c r="I58" s="29"/>
      <c r="J58" s="53">
        <f>+G58*I58</f>
        <v>0</v>
      </c>
    </row>
    <row r="59" spans="1:67" ht="20.25" customHeight="1" x14ac:dyDescent="0.3">
      <c r="A59" s="52"/>
      <c r="B59" s="224" t="s">
        <v>72</v>
      </c>
      <c r="C59" s="224"/>
      <c r="D59" s="224"/>
      <c r="E59" s="224"/>
      <c r="F59" s="33" t="s">
        <v>73</v>
      </c>
      <c r="G59" s="46">
        <v>8843.41</v>
      </c>
      <c r="H59" s="63">
        <f t="shared" ref="H59:H61" si="0">+G59/12</f>
        <v>736.95083333333332</v>
      </c>
      <c r="I59" s="29"/>
      <c r="J59" s="53">
        <f t="shared" ref="J59:J61" si="1">+G59*I59</f>
        <v>0</v>
      </c>
    </row>
    <row r="60" spans="1:67" ht="20.25" customHeight="1" x14ac:dyDescent="0.3">
      <c r="A60" s="52"/>
      <c r="B60" s="224" t="s">
        <v>74</v>
      </c>
      <c r="C60" s="224"/>
      <c r="D60" s="224"/>
      <c r="E60" s="224"/>
      <c r="F60" s="33" t="s">
        <v>75</v>
      </c>
      <c r="G60" s="46">
        <v>17686.82</v>
      </c>
      <c r="H60" s="63">
        <f>+G60/12</f>
        <v>1473.9016666666666</v>
      </c>
      <c r="I60" s="29"/>
      <c r="J60" s="53">
        <f t="shared" si="1"/>
        <v>0</v>
      </c>
    </row>
    <row r="61" spans="1:67" ht="20.25" customHeight="1" x14ac:dyDescent="0.3">
      <c r="A61" s="52"/>
      <c r="B61" s="224" t="s">
        <v>214</v>
      </c>
      <c r="C61" s="224"/>
      <c r="D61" s="224"/>
      <c r="E61" s="224"/>
      <c r="F61" s="33" t="s">
        <v>174</v>
      </c>
      <c r="G61" s="46">
        <v>26530.400000000001</v>
      </c>
      <c r="H61" s="63">
        <f t="shared" si="0"/>
        <v>2210.8666666666668</v>
      </c>
      <c r="I61" s="29"/>
      <c r="J61" s="53">
        <f t="shared" si="1"/>
        <v>0</v>
      </c>
    </row>
    <row r="62" spans="1:67" ht="20.25" customHeight="1" x14ac:dyDescent="0.3">
      <c r="A62" s="52"/>
      <c r="B62" s="225" t="s">
        <v>3</v>
      </c>
      <c r="C62" s="225"/>
      <c r="D62" s="225"/>
      <c r="E62" s="225"/>
      <c r="F62" s="55"/>
      <c r="G62" s="56"/>
      <c r="H62" s="12"/>
      <c r="I62" s="38"/>
      <c r="J62" s="57">
        <f>SUM(J58:J61)</f>
        <v>0</v>
      </c>
    </row>
    <row r="63" spans="1:67" x14ac:dyDescent="0.3">
      <c r="A63" s="77"/>
      <c r="B63" s="77"/>
      <c r="C63" s="77"/>
      <c r="D63" s="77"/>
      <c r="E63" s="77"/>
      <c r="F63" s="77"/>
      <c r="G63" s="77"/>
      <c r="H63" s="77"/>
      <c r="I63" s="77"/>
      <c r="J63" s="77"/>
    </row>
    <row r="64" spans="1:67" ht="33" customHeight="1" x14ac:dyDescent="0.3">
      <c r="A64" s="42"/>
      <c r="B64" s="226" t="s">
        <v>76</v>
      </c>
      <c r="C64" s="226"/>
      <c r="D64" s="226"/>
      <c r="E64" s="226"/>
      <c r="F64" s="59" t="s">
        <v>0</v>
      </c>
      <c r="G64" s="59" t="s">
        <v>140</v>
      </c>
      <c r="H64" s="43" t="s">
        <v>149</v>
      </c>
      <c r="I64" s="44" t="s">
        <v>204</v>
      </c>
      <c r="J64" s="45" t="s">
        <v>156</v>
      </c>
    </row>
    <row r="65" spans="1:10" ht="20.25" customHeight="1" x14ac:dyDescent="0.3">
      <c r="A65" s="42"/>
      <c r="B65" s="228" t="s">
        <v>61</v>
      </c>
      <c r="C65" s="228"/>
      <c r="D65" s="228"/>
      <c r="E65" s="228"/>
      <c r="F65" s="47"/>
      <c r="G65" s="47"/>
      <c r="H65" s="47"/>
      <c r="I65" s="48"/>
      <c r="J65" s="48"/>
    </row>
    <row r="66" spans="1:10" ht="20.25" customHeight="1" x14ac:dyDescent="0.3">
      <c r="A66" s="32"/>
      <c r="B66" s="224" t="s">
        <v>79</v>
      </c>
      <c r="C66" s="224"/>
      <c r="D66" s="224"/>
      <c r="E66" s="224"/>
      <c r="F66" s="33" t="s">
        <v>77</v>
      </c>
      <c r="G66" s="41">
        <v>3751.16</v>
      </c>
      <c r="H66" s="41">
        <f>+G66/12</f>
        <v>312.59666666666664</v>
      </c>
      <c r="I66" s="29"/>
      <c r="J66" s="35">
        <f>+G66*I66</f>
        <v>0</v>
      </c>
    </row>
    <row r="67" spans="1:10" ht="20.25" customHeight="1" x14ac:dyDescent="0.3">
      <c r="A67" s="32"/>
      <c r="B67" s="224" t="s">
        <v>78</v>
      </c>
      <c r="C67" s="224"/>
      <c r="D67" s="224"/>
      <c r="E67" s="224"/>
      <c r="F67" s="33" t="s">
        <v>80</v>
      </c>
      <c r="G67" s="41">
        <v>9973.09</v>
      </c>
      <c r="H67" s="41">
        <f t="shared" ref="H67" si="2">+G67/12</f>
        <v>831.09083333333331</v>
      </c>
      <c r="I67" s="29"/>
      <c r="J67" s="35">
        <f t="shared" ref="J67:J70" si="3">+G67*I67</f>
        <v>0</v>
      </c>
    </row>
    <row r="68" spans="1:10" ht="20.25" customHeight="1" x14ac:dyDescent="0.3">
      <c r="A68" s="32"/>
      <c r="B68" s="224" t="s">
        <v>81</v>
      </c>
      <c r="C68" s="224"/>
      <c r="D68" s="224"/>
      <c r="E68" s="224"/>
      <c r="F68" s="33" t="s">
        <v>82</v>
      </c>
      <c r="G68" s="40">
        <v>32338.89</v>
      </c>
      <c r="H68" s="41">
        <f>+G68/12</f>
        <v>2694.9074999999998</v>
      </c>
      <c r="I68" s="29"/>
      <c r="J68" s="35">
        <f t="shared" si="3"/>
        <v>0</v>
      </c>
    </row>
    <row r="69" spans="1:10" ht="20.25" customHeight="1" x14ac:dyDescent="0.3">
      <c r="A69" s="32"/>
      <c r="B69" s="224" t="s">
        <v>215</v>
      </c>
      <c r="C69" s="224"/>
      <c r="D69" s="224"/>
      <c r="E69" s="224"/>
      <c r="F69" s="33" t="s">
        <v>162</v>
      </c>
      <c r="G69" s="40">
        <v>7504.68</v>
      </c>
      <c r="H69" s="41">
        <f t="shared" ref="H69:H70" si="4">+G69/12</f>
        <v>625.39</v>
      </c>
      <c r="I69" s="29"/>
      <c r="J69" s="35">
        <f t="shared" si="3"/>
        <v>0</v>
      </c>
    </row>
    <row r="70" spans="1:10" ht="20.25" customHeight="1" x14ac:dyDescent="0.3">
      <c r="A70" s="32"/>
      <c r="B70" s="224" t="s">
        <v>216</v>
      </c>
      <c r="C70" s="224"/>
      <c r="D70" s="224"/>
      <c r="E70" s="224"/>
      <c r="F70" s="33" t="s">
        <v>166</v>
      </c>
      <c r="G70" s="40">
        <v>20207.2</v>
      </c>
      <c r="H70" s="41">
        <f t="shared" si="4"/>
        <v>1683.9333333333334</v>
      </c>
      <c r="I70" s="29"/>
      <c r="J70" s="35">
        <f t="shared" si="3"/>
        <v>0</v>
      </c>
    </row>
    <row r="71" spans="1:10" ht="20.25" customHeight="1" x14ac:dyDescent="0.3">
      <c r="A71" s="42"/>
      <c r="B71" s="227" t="s">
        <v>57</v>
      </c>
      <c r="C71" s="227"/>
      <c r="D71" s="227"/>
      <c r="E71" s="227"/>
      <c r="F71" s="49"/>
      <c r="G71" s="49"/>
      <c r="H71" s="59"/>
      <c r="I71" s="48"/>
      <c r="J71" s="50"/>
    </row>
    <row r="72" spans="1:10" ht="20.25" customHeight="1" x14ac:dyDescent="0.3">
      <c r="A72" s="32"/>
      <c r="B72" s="224" t="s">
        <v>79</v>
      </c>
      <c r="C72" s="224"/>
      <c r="D72" s="224"/>
      <c r="E72" s="224"/>
      <c r="F72" s="33" t="s">
        <v>77</v>
      </c>
      <c r="G72" s="41">
        <v>3262.73</v>
      </c>
      <c r="H72" s="41">
        <f>+G72/12</f>
        <v>271.89416666666665</v>
      </c>
      <c r="I72" s="29"/>
      <c r="J72" s="35">
        <f>+G72*I72</f>
        <v>0</v>
      </c>
    </row>
    <row r="73" spans="1:10" ht="20.25" customHeight="1" x14ac:dyDescent="0.3">
      <c r="A73" s="32"/>
      <c r="B73" s="224" t="s">
        <v>78</v>
      </c>
      <c r="C73" s="224"/>
      <c r="D73" s="224"/>
      <c r="E73" s="224"/>
      <c r="F73" s="33" t="s">
        <v>80</v>
      </c>
      <c r="G73" s="40">
        <v>8696.98</v>
      </c>
      <c r="H73" s="41">
        <f t="shared" ref="H73:H76" si="5">+G73/12</f>
        <v>724.74833333333333</v>
      </c>
      <c r="I73" s="29"/>
      <c r="J73" s="35">
        <f t="shared" ref="J73:J76" si="6">+G73*I73</f>
        <v>0</v>
      </c>
    </row>
    <row r="74" spans="1:10" ht="20.25" customHeight="1" x14ac:dyDescent="0.3">
      <c r="A74" s="32"/>
      <c r="B74" s="224" t="s">
        <v>81</v>
      </c>
      <c r="C74" s="224"/>
      <c r="D74" s="224"/>
      <c r="E74" s="224"/>
      <c r="F74" s="33" t="s">
        <v>82</v>
      </c>
      <c r="G74" s="40">
        <v>28084.98</v>
      </c>
      <c r="H74" s="41">
        <f t="shared" si="5"/>
        <v>2340.415</v>
      </c>
      <c r="I74" s="29"/>
      <c r="J74" s="35">
        <f t="shared" si="6"/>
        <v>0</v>
      </c>
    </row>
    <row r="75" spans="1:10" ht="20.25" customHeight="1" x14ac:dyDescent="0.3">
      <c r="A75" s="32"/>
      <c r="B75" s="224" t="s">
        <v>215</v>
      </c>
      <c r="C75" s="224"/>
      <c r="D75" s="224"/>
      <c r="E75" s="224"/>
      <c r="F75" s="33" t="s">
        <v>162</v>
      </c>
      <c r="G75" s="40">
        <v>6527.04</v>
      </c>
      <c r="H75" s="41">
        <f t="shared" si="5"/>
        <v>543.91999999999996</v>
      </c>
      <c r="I75" s="29"/>
      <c r="J75" s="35">
        <f t="shared" si="6"/>
        <v>0</v>
      </c>
    </row>
    <row r="76" spans="1:10" ht="20.25" customHeight="1" x14ac:dyDescent="0.3">
      <c r="A76" s="32"/>
      <c r="B76" s="224" t="s">
        <v>216</v>
      </c>
      <c r="C76" s="224"/>
      <c r="D76" s="224"/>
      <c r="E76" s="224"/>
      <c r="F76" s="33" t="s">
        <v>166</v>
      </c>
      <c r="G76" s="40">
        <v>17544.84</v>
      </c>
      <c r="H76" s="41">
        <f t="shared" si="5"/>
        <v>1462.07</v>
      </c>
      <c r="I76" s="29"/>
      <c r="J76" s="35">
        <f t="shared" si="6"/>
        <v>0</v>
      </c>
    </row>
    <row r="77" spans="1:10" ht="20.25" customHeight="1" x14ac:dyDescent="0.3">
      <c r="A77" s="32"/>
      <c r="B77" s="229" t="s">
        <v>3</v>
      </c>
      <c r="C77" s="229"/>
      <c r="D77" s="229"/>
      <c r="E77" s="229"/>
      <c r="F77" s="36"/>
      <c r="G77" s="37"/>
      <c r="H77" s="12"/>
      <c r="I77" s="38"/>
      <c r="J77" s="39">
        <f>SUM(J66:J76)</f>
        <v>0</v>
      </c>
    </row>
    <row r="78" spans="1:10" x14ac:dyDescent="0.3">
      <c r="A78" s="77"/>
      <c r="B78" s="77"/>
      <c r="C78" s="77"/>
      <c r="D78" s="77"/>
      <c r="E78" s="77"/>
      <c r="F78" s="77"/>
      <c r="G78" s="77"/>
      <c r="H78" s="77"/>
      <c r="I78" s="77"/>
      <c r="J78" s="77"/>
    </row>
    <row r="79" spans="1:10" ht="31.2" x14ac:dyDescent="0.3">
      <c r="A79" s="42"/>
      <c r="B79" s="226" t="s">
        <v>85</v>
      </c>
      <c r="C79" s="226"/>
      <c r="D79" s="226"/>
      <c r="E79" s="226"/>
      <c r="F79" s="59" t="s">
        <v>0</v>
      </c>
      <c r="G79" s="59" t="s">
        <v>140</v>
      </c>
      <c r="H79" s="43" t="s">
        <v>149</v>
      </c>
      <c r="I79" s="44" t="s">
        <v>204</v>
      </c>
      <c r="J79" s="45" t="s">
        <v>156</v>
      </c>
    </row>
    <row r="80" spans="1:10" ht="15.6" x14ac:dyDescent="0.3">
      <c r="A80" s="32"/>
      <c r="B80" s="224" t="s">
        <v>86</v>
      </c>
      <c r="C80" s="224"/>
      <c r="D80" s="224"/>
      <c r="E80" s="224"/>
      <c r="F80" s="33" t="s">
        <v>87</v>
      </c>
      <c r="G80" s="41">
        <v>2380.7800000000002</v>
      </c>
      <c r="H80" s="58">
        <f t="shared" ref="H80:H81" si="7">+G80/12</f>
        <v>198.39833333333334</v>
      </c>
      <c r="I80" s="29"/>
      <c r="J80" s="35">
        <f>+G80*I80</f>
        <v>0</v>
      </c>
    </row>
    <row r="81" spans="1:10" ht="15.6" x14ac:dyDescent="0.3">
      <c r="A81" s="32"/>
      <c r="B81" s="224" t="s">
        <v>88</v>
      </c>
      <c r="C81" s="224"/>
      <c r="D81" s="224"/>
      <c r="E81" s="224"/>
      <c r="F81" s="33" t="s">
        <v>89</v>
      </c>
      <c r="G81" s="41">
        <v>3571.55</v>
      </c>
      <c r="H81" s="58">
        <f t="shared" si="7"/>
        <v>297.62916666666666</v>
      </c>
      <c r="I81" s="30"/>
      <c r="J81" s="35">
        <f>+G81*I81</f>
        <v>0</v>
      </c>
    </row>
    <row r="82" spans="1:10" ht="15.6" x14ac:dyDescent="0.3">
      <c r="A82" s="32"/>
      <c r="B82" s="229" t="s">
        <v>3</v>
      </c>
      <c r="C82" s="229"/>
      <c r="D82" s="229"/>
      <c r="E82" s="229"/>
      <c r="F82" s="36"/>
      <c r="G82" s="37"/>
      <c r="H82" s="12"/>
      <c r="I82" s="38"/>
      <c r="J82" s="39">
        <f>SUM(J80:J81)</f>
        <v>0</v>
      </c>
    </row>
    <row r="83" spans="1:10" ht="15" customHeight="1" x14ac:dyDescent="0.3">
      <c r="A83" s="77"/>
      <c r="B83" s="77"/>
      <c r="C83" s="77"/>
      <c r="D83" s="77"/>
      <c r="E83" s="77"/>
      <c r="F83" s="77"/>
      <c r="G83" s="77"/>
      <c r="H83" s="77"/>
      <c r="I83" s="77"/>
      <c r="J83" s="77"/>
    </row>
    <row r="84" spans="1:10" ht="30" customHeight="1" x14ac:dyDescent="0.3">
      <c r="A84" s="42"/>
      <c r="B84" s="226" t="s">
        <v>150</v>
      </c>
      <c r="C84" s="226"/>
      <c r="D84" s="226"/>
      <c r="E84" s="226"/>
      <c r="F84" s="59" t="s">
        <v>0</v>
      </c>
      <c r="G84" s="59" t="s">
        <v>140</v>
      </c>
      <c r="H84" s="43" t="s">
        <v>149</v>
      </c>
      <c r="I84" s="44" t="s">
        <v>204</v>
      </c>
      <c r="J84" s="45" t="s">
        <v>156</v>
      </c>
    </row>
    <row r="85" spans="1:10" ht="20.25" customHeight="1" x14ac:dyDescent="0.3">
      <c r="A85" s="42"/>
      <c r="B85" s="227" t="s">
        <v>61</v>
      </c>
      <c r="C85" s="227"/>
      <c r="D85" s="227"/>
      <c r="E85" s="227"/>
      <c r="F85" s="59"/>
      <c r="G85" s="59"/>
      <c r="H85" s="59"/>
      <c r="I85" s="45"/>
      <c r="J85" s="45"/>
    </row>
    <row r="86" spans="1:10" ht="15.6" x14ac:dyDescent="0.3">
      <c r="A86" s="32"/>
      <c r="B86" s="224" t="s">
        <v>96</v>
      </c>
      <c r="C86" s="224"/>
      <c r="D86" s="224"/>
      <c r="E86" s="224"/>
      <c r="F86" s="33" t="s">
        <v>90</v>
      </c>
      <c r="G86" s="41">
        <v>2166.86</v>
      </c>
      <c r="H86" s="58">
        <f t="shared" ref="H86:H88" si="8">+G86/12</f>
        <v>180.57166666666669</v>
      </c>
      <c r="I86" s="29"/>
      <c r="J86" s="35">
        <f>+G86*I86</f>
        <v>0</v>
      </c>
    </row>
    <row r="87" spans="1:10" ht="15.6" x14ac:dyDescent="0.3">
      <c r="A87" s="32"/>
      <c r="B87" s="224" t="s">
        <v>97</v>
      </c>
      <c r="C87" s="224"/>
      <c r="D87" s="224"/>
      <c r="E87" s="224"/>
      <c r="F87" s="33" t="s">
        <v>91</v>
      </c>
      <c r="G87" s="41">
        <v>3537.53</v>
      </c>
      <c r="H87" s="58">
        <f t="shared" si="8"/>
        <v>294.79416666666668</v>
      </c>
      <c r="I87" s="29"/>
      <c r="J87" s="35">
        <f t="shared" ref="J87:J88" si="9">+G87*I87</f>
        <v>0</v>
      </c>
    </row>
    <row r="88" spans="1:10" ht="15.6" x14ac:dyDescent="0.3">
      <c r="A88" s="32"/>
      <c r="B88" s="224" t="s">
        <v>98</v>
      </c>
      <c r="C88" s="224"/>
      <c r="D88" s="224"/>
      <c r="E88" s="224"/>
      <c r="F88" s="33" t="s">
        <v>92</v>
      </c>
      <c r="G88" s="41">
        <v>5818.58</v>
      </c>
      <c r="H88" s="58">
        <f t="shared" si="8"/>
        <v>484.88166666666666</v>
      </c>
      <c r="I88" s="30"/>
      <c r="J88" s="35">
        <f t="shared" si="9"/>
        <v>0</v>
      </c>
    </row>
    <row r="89" spans="1:10" ht="15.6" x14ac:dyDescent="0.3">
      <c r="A89" s="32"/>
      <c r="B89" s="230"/>
      <c r="C89" s="231"/>
      <c r="D89" s="231"/>
      <c r="E89" s="232"/>
      <c r="F89" s="17" t="s">
        <v>0</v>
      </c>
      <c r="G89" s="17" t="s">
        <v>6</v>
      </c>
      <c r="H89" s="17" t="s">
        <v>5</v>
      </c>
      <c r="I89" s="24" t="s">
        <v>4</v>
      </c>
      <c r="J89" s="24" t="s">
        <v>156</v>
      </c>
    </row>
    <row r="90" spans="1:10" ht="15.6" x14ac:dyDescent="0.3">
      <c r="A90" s="32"/>
      <c r="B90" s="224" t="s">
        <v>93</v>
      </c>
      <c r="C90" s="224"/>
      <c r="D90" s="224"/>
      <c r="E90" s="224"/>
      <c r="F90" s="33" t="s">
        <v>94</v>
      </c>
      <c r="G90" s="34" t="s">
        <v>39</v>
      </c>
      <c r="H90" s="27"/>
      <c r="I90" s="41">
        <v>116.94</v>
      </c>
      <c r="J90" s="35">
        <f>+H90*I90</f>
        <v>0</v>
      </c>
    </row>
    <row r="91" spans="1:10" ht="15.6" x14ac:dyDescent="0.3">
      <c r="A91" s="32"/>
      <c r="B91" s="229" t="s">
        <v>3</v>
      </c>
      <c r="C91" s="229"/>
      <c r="D91" s="229"/>
      <c r="E91" s="229"/>
      <c r="F91" s="36"/>
      <c r="G91" s="37"/>
      <c r="H91" s="12"/>
      <c r="I91" s="38"/>
      <c r="J91" s="39">
        <f>SUM(J86:J90)</f>
        <v>0</v>
      </c>
    </row>
    <row r="92" spans="1:10" x14ac:dyDescent="0.3">
      <c r="A92" s="77"/>
      <c r="B92" s="77"/>
      <c r="C92" s="77"/>
      <c r="D92" s="77"/>
      <c r="E92" s="77"/>
      <c r="F92" s="77"/>
      <c r="G92" s="77"/>
      <c r="H92" s="77"/>
      <c r="I92" s="77"/>
      <c r="J92" s="77"/>
    </row>
    <row r="93" spans="1:10" ht="32.25" customHeight="1" x14ac:dyDescent="0.3">
      <c r="A93" s="42"/>
      <c r="B93" s="226" t="s">
        <v>100</v>
      </c>
      <c r="C93" s="226"/>
      <c r="D93" s="226"/>
      <c r="E93" s="226"/>
      <c r="F93" s="59" t="s">
        <v>0</v>
      </c>
      <c r="G93" s="59" t="s">
        <v>140</v>
      </c>
      <c r="H93" s="43" t="s">
        <v>149</v>
      </c>
      <c r="I93" s="44" t="s">
        <v>204</v>
      </c>
      <c r="J93" s="45" t="s">
        <v>156</v>
      </c>
    </row>
    <row r="94" spans="1:10" ht="20.25" customHeight="1" x14ac:dyDescent="0.3">
      <c r="A94" s="42"/>
      <c r="B94" s="227" t="s">
        <v>61</v>
      </c>
      <c r="C94" s="227"/>
      <c r="D94" s="227"/>
      <c r="E94" s="227"/>
      <c r="F94" s="59"/>
      <c r="G94" s="59"/>
      <c r="H94" s="59"/>
      <c r="I94" s="45"/>
      <c r="J94" s="45"/>
    </row>
    <row r="95" spans="1:10" ht="15.6" x14ac:dyDescent="0.3">
      <c r="A95" s="32"/>
      <c r="B95" s="224" t="s">
        <v>101</v>
      </c>
      <c r="C95" s="224"/>
      <c r="D95" s="224"/>
      <c r="E95" s="224"/>
      <c r="F95" s="33" t="s">
        <v>102</v>
      </c>
      <c r="G95" s="41">
        <v>7189.48</v>
      </c>
      <c r="H95" s="58">
        <f t="shared" ref="H95:H97" si="10">+G95/12</f>
        <v>599.12333333333333</v>
      </c>
      <c r="I95" s="29"/>
      <c r="J95" s="35">
        <f>+G95*I95</f>
        <v>0</v>
      </c>
    </row>
    <row r="96" spans="1:10" ht="15.6" x14ac:dyDescent="0.3">
      <c r="A96" s="32"/>
      <c r="B96" s="224" t="s">
        <v>103</v>
      </c>
      <c r="C96" s="224"/>
      <c r="D96" s="224"/>
      <c r="E96" s="224"/>
      <c r="F96" s="33" t="s">
        <v>104</v>
      </c>
      <c r="G96" s="41">
        <v>11183.59</v>
      </c>
      <c r="H96" s="58">
        <f t="shared" si="10"/>
        <v>931.96583333333331</v>
      </c>
      <c r="I96" s="29"/>
      <c r="J96" s="35">
        <f t="shared" ref="J96:J97" si="11">+G96*I96</f>
        <v>0</v>
      </c>
    </row>
    <row r="97" spans="1:10" ht="15.6" x14ac:dyDescent="0.3">
      <c r="A97" s="32"/>
      <c r="B97" s="224" t="s">
        <v>105</v>
      </c>
      <c r="C97" s="224"/>
      <c r="D97" s="224"/>
      <c r="E97" s="224"/>
      <c r="F97" s="33" t="s">
        <v>106</v>
      </c>
      <c r="G97" s="41">
        <v>19171.82</v>
      </c>
      <c r="H97" s="58">
        <f t="shared" si="10"/>
        <v>1597.6516666666666</v>
      </c>
      <c r="I97" s="30"/>
      <c r="J97" s="35">
        <f t="shared" si="11"/>
        <v>0</v>
      </c>
    </row>
    <row r="98" spans="1:10" ht="15.6" x14ac:dyDescent="0.3">
      <c r="A98" s="32"/>
      <c r="B98" s="230"/>
      <c r="C98" s="231"/>
      <c r="D98" s="231"/>
      <c r="E98" s="232"/>
      <c r="F98" s="17" t="s">
        <v>0</v>
      </c>
      <c r="G98" s="17" t="s">
        <v>6</v>
      </c>
      <c r="H98" s="17" t="s">
        <v>5</v>
      </c>
      <c r="I98" s="24" t="s">
        <v>4</v>
      </c>
      <c r="J98" s="24" t="s">
        <v>156</v>
      </c>
    </row>
    <row r="99" spans="1:10" ht="15.6" x14ac:dyDescent="0.3">
      <c r="A99" s="32"/>
      <c r="B99" s="224" t="s">
        <v>107</v>
      </c>
      <c r="C99" s="224"/>
      <c r="D99" s="224"/>
      <c r="E99" s="224"/>
      <c r="F99" s="33" t="s">
        <v>108</v>
      </c>
      <c r="G99" s="34" t="s">
        <v>39</v>
      </c>
      <c r="H99" s="27"/>
      <c r="I99" s="41">
        <v>79.89</v>
      </c>
      <c r="J99" s="35">
        <f t="shared" ref="J99:J110" si="12">+H99*I99</f>
        <v>0</v>
      </c>
    </row>
    <row r="100" spans="1:10" ht="31.2" x14ac:dyDescent="0.3">
      <c r="A100" s="32"/>
      <c r="B100" s="230"/>
      <c r="C100" s="231"/>
      <c r="D100" s="231"/>
      <c r="E100" s="232"/>
      <c r="F100" s="59" t="s">
        <v>0</v>
      </c>
      <c r="G100" s="59" t="s">
        <v>140</v>
      </c>
      <c r="H100" s="43" t="s">
        <v>149</v>
      </c>
      <c r="I100" s="44" t="s">
        <v>204</v>
      </c>
      <c r="J100" s="45" t="s">
        <v>156</v>
      </c>
    </row>
    <row r="101" spans="1:10" ht="15.6" x14ac:dyDescent="0.3">
      <c r="A101" s="32"/>
      <c r="B101" s="224" t="s">
        <v>111</v>
      </c>
      <c r="C101" s="224"/>
      <c r="D101" s="224"/>
      <c r="E101" s="224"/>
      <c r="F101" s="33" t="s">
        <v>112</v>
      </c>
      <c r="G101" s="51">
        <v>2612.3000000000002</v>
      </c>
      <c r="H101" s="58">
        <f>+G101/12</f>
        <v>217.69166666666669</v>
      </c>
      <c r="I101" s="29"/>
      <c r="J101" s="35">
        <f>+G101*I101</f>
        <v>0</v>
      </c>
    </row>
    <row r="102" spans="1:10" ht="15.6" x14ac:dyDescent="0.3">
      <c r="A102" s="32"/>
      <c r="B102" s="224" t="s">
        <v>113</v>
      </c>
      <c r="C102" s="224"/>
      <c r="D102" s="224"/>
      <c r="E102" s="224"/>
      <c r="F102" s="33" t="s">
        <v>114</v>
      </c>
      <c r="G102" s="51">
        <v>3483.23</v>
      </c>
      <c r="H102" s="58">
        <f t="shared" ref="H102:H103" si="13">+G102/12</f>
        <v>290.26916666666665</v>
      </c>
      <c r="I102" s="29"/>
      <c r="J102" s="35">
        <f t="shared" ref="J102:J103" si="14">+G102*I102</f>
        <v>0</v>
      </c>
    </row>
    <row r="103" spans="1:10" ht="15.6" x14ac:dyDescent="0.3">
      <c r="A103" s="32"/>
      <c r="B103" s="224" t="s">
        <v>115</v>
      </c>
      <c r="C103" s="224"/>
      <c r="D103" s="224"/>
      <c r="E103" s="224"/>
      <c r="F103" s="33" t="s">
        <v>116</v>
      </c>
      <c r="G103" s="51">
        <v>5747.34</v>
      </c>
      <c r="H103" s="58">
        <f t="shared" si="13"/>
        <v>478.94499999999999</v>
      </c>
      <c r="I103" s="30"/>
      <c r="J103" s="35">
        <f t="shared" si="14"/>
        <v>0</v>
      </c>
    </row>
    <row r="104" spans="1:10" ht="15.6" x14ac:dyDescent="0.3">
      <c r="A104" s="32"/>
      <c r="B104" s="230"/>
      <c r="C104" s="231"/>
      <c r="D104" s="231"/>
      <c r="E104" s="232"/>
      <c r="F104" s="17" t="s">
        <v>0</v>
      </c>
      <c r="G104" s="17" t="s">
        <v>6</v>
      </c>
      <c r="H104" s="17" t="s">
        <v>5</v>
      </c>
      <c r="I104" s="24" t="s">
        <v>4</v>
      </c>
      <c r="J104" s="24" t="s">
        <v>156</v>
      </c>
    </row>
    <row r="105" spans="1:10" ht="15.6" x14ac:dyDescent="0.3">
      <c r="A105" s="32"/>
      <c r="B105" s="224" t="s">
        <v>117</v>
      </c>
      <c r="C105" s="224"/>
      <c r="D105" s="224"/>
      <c r="E105" s="224"/>
      <c r="F105" s="33" t="s">
        <v>118</v>
      </c>
      <c r="G105" s="34" t="s">
        <v>39</v>
      </c>
      <c r="H105" s="27"/>
      <c r="I105" s="41">
        <v>87.08</v>
      </c>
      <c r="J105" s="35">
        <f t="shared" si="12"/>
        <v>0</v>
      </c>
    </row>
    <row r="106" spans="1:10" ht="31.2" x14ac:dyDescent="0.3">
      <c r="A106" s="32"/>
      <c r="B106" s="233"/>
      <c r="C106" s="234"/>
      <c r="D106" s="234"/>
      <c r="E106" s="235"/>
      <c r="F106" s="59" t="s">
        <v>0</v>
      </c>
      <c r="G106" s="59" t="s">
        <v>140</v>
      </c>
      <c r="H106" s="43" t="s">
        <v>149</v>
      </c>
      <c r="I106" s="44" t="s">
        <v>204</v>
      </c>
      <c r="J106" s="45" t="s">
        <v>156</v>
      </c>
    </row>
    <row r="107" spans="1:10" ht="15.6" x14ac:dyDescent="0.3">
      <c r="A107" s="32"/>
      <c r="B107" s="224" t="s">
        <v>121</v>
      </c>
      <c r="C107" s="224"/>
      <c r="D107" s="224"/>
      <c r="E107" s="224"/>
      <c r="F107" s="33" t="s">
        <v>122</v>
      </c>
      <c r="G107" s="41">
        <v>3921.47</v>
      </c>
      <c r="H107" s="58">
        <f>+G107/12</f>
        <v>326.78916666666663</v>
      </c>
      <c r="I107" s="29"/>
      <c r="J107" s="35">
        <f>+G107*I107</f>
        <v>0</v>
      </c>
    </row>
    <row r="108" spans="1:10" ht="15.6" x14ac:dyDescent="0.3">
      <c r="A108" s="32"/>
      <c r="B108" s="224" t="s">
        <v>123</v>
      </c>
      <c r="C108" s="224"/>
      <c r="D108" s="224"/>
      <c r="E108" s="224"/>
      <c r="F108" s="33" t="s">
        <v>124</v>
      </c>
      <c r="G108" s="41">
        <v>6274.2</v>
      </c>
      <c r="H108" s="58">
        <f>+G108/12</f>
        <v>522.85</v>
      </c>
      <c r="I108" s="30"/>
      <c r="J108" s="35">
        <f>+G108*I108</f>
        <v>0</v>
      </c>
    </row>
    <row r="109" spans="1:10" ht="15.6" x14ac:dyDescent="0.3">
      <c r="A109" s="32"/>
      <c r="B109" s="230"/>
      <c r="C109" s="231"/>
      <c r="D109" s="231"/>
      <c r="E109" s="232"/>
      <c r="F109" s="17" t="s">
        <v>0</v>
      </c>
      <c r="G109" s="17" t="s">
        <v>6</v>
      </c>
      <c r="H109" s="17" t="s">
        <v>5</v>
      </c>
      <c r="I109" s="24" t="s">
        <v>4</v>
      </c>
      <c r="J109" s="24" t="s">
        <v>156</v>
      </c>
    </row>
    <row r="110" spans="1:10" ht="15.6" x14ac:dyDescent="0.3">
      <c r="A110" s="32"/>
      <c r="B110" s="224" t="s">
        <v>125</v>
      </c>
      <c r="C110" s="224"/>
      <c r="D110" s="224"/>
      <c r="E110" s="224"/>
      <c r="F110" s="33" t="s">
        <v>126</v>
      </c>
      <c r="G110" s="34" t="s">
        <v>39</v>
      </c>
      <c r="H110" s="27"/>
      <c r="I110" s="41">
        <v>130.72</v>
      </c>
      <c r="J110" s="35">
        <f t="shared" si="12"/>
        <v>0</v>
      </c>
    </row>
    <row r="111" spans="1:10" ht="31.2" x14ac:dyDescent="0.3">
      <c r="A111" s="32"/>
      <c r="B111" s="236" t="s">
        <v>57</v>
      </c>
      <c r="C111" s="237"/>
      <c r="D111" s="237"/>
      <c r="E111" s="238"/>
      <c r="F111" s="59" t="s">
        <v>0</v>
      </c>
      <c r="G111" s="59" t="s">
        <v>140</v>
      </c>
      <c r="H111" s="43" t="s">
        <v>149</v>
      </c>
      <c r="I111" s="44" t="s">
        <v>204</v>
      </c>
      <c r="J111" s="45" t="s">
        <v>156</v>
      </c>
    </row>
    <row r="112" spans="1:10" ht="15.6" x14ac:dyDescent="0.3">
      <c r="A112" s="32"/>
      <c r="B112" s="224" t="s">
        <v>101</v>
      </c>
      <c r="C112" s="224"/>
      <c r="D112" s="224"/>
      <c r="E112" s="224"/>
      <c r="F112" s="33" t="s">
        <v>102</v>
      </c>
      <c r="G112" s="41">
        <v>6124.27</v>
      </c>
      <c r="H112" s="58">
        <f t="shared" ref="H112:H114" si="15">+G112/12</f>
        <v>510.35583333333335</v>
      </c>
      <c r="I112" s="29"/>
      <c r="J112" s="35">
        <f>+G112*I112</f>
        <v>0</v>
      </c>
    </row>
    <row r="113" spans="1:10" ht="15.6" x14ac:dyDescent="0.3">
      <c r="A113" s="32"/>
      <c r="B113" s="224" t="s">
        <v>103</v>
      </c>
      <c r="C113" s="224"/>
      <c r="D113" s="224"/>
      <c r="E113" s="224"/>
      <c r="F113" s="33" t="s">
        <v>104</v>
      </c>
      <c r="G113" s="41">
        <v>9526.77</v>
      </c>
      <c r="H113" s="58">
        <f t="shared" si="15"/>
        <v>793.89750000000004</v>
      </c>
      <c r="I113" s="29"/>
      <c r="J113" s="35">
        <f t="shared" ref="J113:J114" si="16">+G113*I113</f>
        <v>0</v>
      </c>
    </row>
    <row r="114" spans="1:10" ht="15.6" x14ac:dyDescent="0.3">
      <c r="A114" s="32"/>
      <c r="B114" s="224" t="s">
        <v>105</v>
      </c>
      <c r="C114" s="224"/>
      <c r="D114" s="224"/>
      <c r="E114" s="224"/>
      <c r="F114" s="33" t="s">
        <v>106</v>
      </c>
      <c r="G114" s="41">
        <v>16331.52</v>
      </c>
      <c r="H114" s="58">
        <f t="shared" si="15"/>
        <v>1360.96</v>
      </c>
      <c r="I114" s="30"/>
      <c r="J114" s="35">
        <f t="shared" si="16"/>
        <v>0</v>
      </c>
    </row>
    <row r="115" spans="1:10" ht="15.6" x14ac:dyDescent="0.3">
      <c r="A115" s="32"/>
      <c r="B115" s="230"/>
      <c r="C115" s="231"/>
      <c r="D115" s="231"/>
      <c r="E115" s="232"/>
      <c r="F115" s="17" t="s">
        <v>0</v>
      </c>
      <c r="G115" s="17" t="s">
        <v>6</v>
      </c>
      <c r="H115" s="17" t="s">
        <v>5</v>
      </c>
      <c r="I115" s="24" t="s">
        <v>4</v>
      </c>
      <c r="J115" s="24" t="s">
        <v>156</v>
      </c>
    </row>
    <row r="116" spans="1:10" ht="15.6" x14ac:dyDescent="0.3">
      <c r="A116" s="32"/>
      <c r="B116" s="224" t="s">
        <v>107</v>
      </c>
      <c r="C116" s="224"/>
      <c r="D116" s="224"/>
      <c r="E116" s="224"/>
      <c r="F116" s="33" t="s">
        <v>108</v>
      </c>
      <c r="G116" s="34" t="s">
        <v>39</v>
      </c>
      <c r="H116" s="27"/>
      <c r="I116" s="41">
        <v>68.05</v>
      </c>
      <c r="J116" s="35">
        <f t="shared" ref="J116:J127" si="17">+H116*I116</f>
        <v>0</v>
      </c>
    </row>
    <row r="117" spans="1:10" ht="31.2" x14ac:dyDescent="0.3">
      <c r="A117" s="32"/>
      <c r="B117" s="233"/>
      <c r="C117" s="234"/>
      <c r="D117" s="234"/>
      <c r="E117" s="235"/>
      <c r="F117" s="59" t="s">
        <v>0</v>
      </c>
      <c r="G117" s="59" t="s">
        <v>140</v>
      </c>
      <c r="H117" s="43" t="s">
        <v>149</v>
      </c>
      <c r="I117" s="44" t="s">
        <v>204</v>
      </c>
      <c r="J117" s="45" t="s">
        <v>156</v>
      </c>
    </row>
    <row r="118" spans="1:10" ht="15.6" x14ac:dyDescent="0.3">
      <c r="A118" s="32"/>
      <c r="B118" s="224" t="s">
        <v>111</v>
      </c>
      <c r="C118" s="224"/>
      <c r="D118" s="224"/>
      <c r="E118" s="224"/>
      <c r="F118" s="33" t="s">
        <v>112</v>
      </c>
      <c r="G118" s="41">
        <v>2225.4299999999998</v>
      </c>
      <c r="H118" s="58">
        <f t="shared" ref="H118:H120" si="18">+G118/12</f>
        <v>185.45249999999999</v>
      </c>
      <c r="I118" s="29"/>
      <c r="J118" s="35">
        <f>+G118*I118</f>
        <v>0</v>
      </c>
    </row>
    <row r="119" spans="1:10" ht="15.6" x14ac:dyDescent="0.3">
      <c r="A119" s="32"/>
      <c r="B119" s="224" t="s">
        <v>113</v>
      </c>
      <c r="C119" s="224"/>
      <c r="D119" s="224"/>
      <c r="E119" s="224"/>
      <c r="F119" s="33" t="s">
        <v>114</v>
      </c>
      <c r="G119" s="41">
        <v>2967.24</v>
      </c>
      <c r="H119" s="58">
        <f t="shared" si="18"/>
        <v>247.26999999999998</v>
      </c>
      <c r="I119" s="29"/>
      <c r="J119" s="35">
        <f t="shared" ref="J119:J120" si="19">+G119*I119</f>
        <v>0</v>
      </c>
    </row>
    <row r="120" spans="1:10" ht="15.6" x14ac:dyDescent="0.3">
      <c r="A120" s="32"/>
      <c r="B120" s="224" t="s">
        <v>115</v>
      </c>
      <c r="C120" s="224"/>
      <c r="D120" s="224"/>
      <c r="E120" s="224"/>
      <c r="F120" s="33" t="s">
        <v>116</v>
      </c>
      <c r="G120" s="41">
        <v>4895.8</v>
      </c>
      <c r="H120" s="58">
        <f t="shared" si="18"/>
        <v>407.98333333333335</v>
      </c>
      <c r="I120" s="30"/>
      <c r="J120" s="35">
        <f t="shared" si="19"/>
        <v>0</v>
      </c>
    </row>
    <row r="121" spans="1:10" ht="15.6" x14ac:dyDescent="0.3">
      <c r="A121" s="32"/>
      <c r="B121" s="230"/>
      <c r="C121" s="231"/>
      <c r="D121" s="231"/>
      <c r="E121" s="232"/>
      <c r="F121" s="17" t="s">
        <v>0</v>
      </c>
      <c r="G121" s="17" t="s">
        <v>6</v>
      </c>
      <c r="H121" s="17" t="s">
        <v>5</v>
      </c>
      <c r="I121" s="24" t="s">
        <v>4</v>
      </c>
      <c r="J121" s="24" t="s">
        <v>156</v>
      </c>
    </row>
    <row r="122" spans="1:10" ht="15.6" x14ac:dyDescent="0.3">
      <c r="A122" s="32"/>
      <c r="B122" s="224" t="s">
        <v>117</v>
      </c>
      <c r="C122" s="224"/>
      <c r="D122" s="224"/>
      <c r="E122" s="224"/>
      <c r="F122" s="33" t="s">
        <v>118</v>
      </c>
      <c r="G122" s="34" t="s">
        <v>39</v>
      </c>
      <c r="H122" s="27"/>
      <c r="I122" s="41">
        <v>74.180000000000007</v>
      </c>
      <c r="J122" s="35">
        <f t="shared" si="17"/>
        <v>0</v>
      </c>
    </row>
    <row r="123" spans="1:10" ht="31.2" x14ac:dyDescent="0.3">
      <c r="A123" s="32"/>
      <c r="B123" s="233"/>
      <c r="C123" s="234"/>
      <c r="D123" s="234"/>
      <c r="E123" s="235"/>
      <c r="F123" s="59" t="s">
        <v>0</v>
      </c>
      <c r="G123" s="59" t="s">
        <v>140</v>
      </c>
      <c r="H123" s="43" t="s">
        <v>149</v>
      </c>
      <c r="I123" s="44" t="s">
        <v>204</v>
      </c>
      <c r="J123" s="45" t="s">
        <v>156</v>
      </c>
    </row>
    <row r="124" spans="1:10" ht="15.6" x14ac:dyDescent="0.3">
      <c r="A124" s="32"/>
      <c r="B124" s="224" t="s">
        <v>121</v>
      </c>
      <c r="C124" s="224"/>
      <c r="D124" s="224"/>
      <c r="E124" s="224"/>
      <c r="F124" s="33" t="s">
        <v>122</v>
      </c>
      <c r="G124" s="41">
        <v>3340.41</v>
      </c>
      <c r="H124" s="58">
        <f>+G124/12</f>
        <v>278.36750000000001</v>
      </c>
      <c r="I124" s="29"/>
      <c r="J124" s="35">
        <f>+G124*I124</f>
        <v>0</v>
      </c>
    </row>
    <row r="125" spans="1:10" ht="15.6" x14ac:dyDescent="0.3">
      <c r="A125" s="32"/>
      <c r="B125" s="224" t="s">
        <v>123</v>
      </c>
      <c r="C125" s="224"/>
      <c r="D125" s="224"/>
      <c r="E125" s="224"/>
      <c r="F125" s="33" t="s">
        <v>124</v>
      </c>
      <c r="G125" s="41">
        <v>5344.65</v>
      </c>
      <c r="H125" s="58">
        <f>+G125/12</f>
        <v>445.38749999999999</v>
      </c>
      <c r="I125" s="30"/>
      <c r="J125" s="35">
        <f>+G125*I125</f>
        <v>0</v>
      </c>
    </row>
    <row r="126" spans="1:10" ht="15.6" x14ac:dyDescent="0.3">
      <c r="A126" s="32"/>
      <c r="B126" s="230"/>
      <c r="C126" s="231"/>
      <c r="D126" s="231"/>
      <c r="E126" s="232"/>
      <c r="F126" s="17" t="s">
        <v>0</v>
      </c>
      <c r="G126" s="17" t="s">
        <v>6</v>
      </c>
      <c r="H126" s="17" t="s">
        <v>5</v>
      </c>
      <c r="I126" s="24" t="s">
        <v>4</v>
      </c>
      <c r="J126" s="24" t="s">
        <v>156</v>
      </c>
    </row>
    <row r="127" spans="1:10" ht="15.6" x14ac:dyDescent="0.3">
      <c r="A127" s="32"/>
      <c r="B127" s="224" t="s">
        <v>125</v>
      </c>
      <c r="C127" s="224"/>
      <c r="D127" s="224"/>
      <c r="E127" s="224"/>
      <c r="F127" s="33" t="s">
        <v>126</v>
      </c>
      <c r="G127" s="34" t="s">
        <v>39</v>
      </c>
      <c r="H127" s="27"/>
      <c r="I127" s="41">
        <v>111.35</v>
      </c>
      <c r="J127" s="35">
        <f t="shared" si="17"/>
        <v>0</v>
      </c>
    </row>
    <row r="128" spans="1:10" ht="15.6" x14ac:dyDescent="0.3">
      <c r="A128" s="32"/>
      <c r="B128" s="229" t="s">
        <v>3</v>
      </c>
      <c r="C128" s="229"/>
      <c r="D128" s="229"/>
      <c r="E128" s="229"/>
      <c r="F128" s="36"/>
      <c r="G128" s="37"/>
      <c r="H128" s="12"/>
      <c r="I128" s="38"/>
      <c r="J128" s="39">
        <f>SUM(J95:J127)</f>
        <v>0</v>
      </c>
    </row>
    <row r="129" spans="1:10" ht="15.6" x14ac:dyDescent="0.3">
      <c r="A129" s="77"/>
      <c r="B129" s="107"/>
      <c r="C129" s="107"/>
      <c r="D129" s="107"/>
      <c r="E129" s="107"/>
      <c r="F129" s="108"/>
      <c r="G129" s="108"/>
      <c r="H129" s="109"/>
      <c r="I129" s="110"/>
      <c r="J129" s="111"/>
    </row>
    <row r="130" spans="1:10" ht="20.25" customHeight="1" x14ac:dyDescent="0.3">
      <c r="A130" s="80"/>
      <c r="B130" s="171" t="s">
        <v>137</v>
      </c>
      <c r="C130" s="171"/>
      <c r="D130" s="171"/>
      <c r="E130" s="171"/>
      <c r="F130" s="66" t="s">
        <v>0</v>
      </c>
      <c r="G130" s="66" t="s">
        <v>6</v>
      </c>
      <c r="H130" s="66" t="s">
        <v>5</v>
      </c>
      <c r="I130" s="81" t="s">
        <v>4</v>
      </c>
      <c r="J130" s="81" t="s">
        <v>156</v>
      </c>
    </row>
    <row r="131" spans="1:10" ht="19.2" customHeight="1" x14ac:dyDescent="0.3">
      <c r="A131" s="68"/>
      <c r="B131" s="158" t="s">
        <v>137</v>
      </c>
      <c r="C131" s="158"/>
      <c r="D131" s="158"/>
      <c r="E131" s="158"/>
      <c r="F131" s="60" t="s">
        <v>138</v>
      </c>
      <c r="G131" s="61" t="s">
        <v>39</v>
      </c>
      <c r="H131" s="62"/>
      <c r="I131" s="63">
        <v>194.71</v>
      </c>
      <c r="J131" s="69">
        <f>+H131*I131</f>
        <v>0</v>
      </c>
    </row>
    <row r="132" spans="1:10" ht="19.2" customHeight="1" x14ac:dyDescent="0.3">
      <c r="A132" s="68"/>
      <c r="B132" s="157" t="s">
        <v>3</v>
      </c>
      <c r="C132" s="157"/>
      <c r="D132" s="157"/>
      <c r="E132" s="157"/>
      <c r="F132" s="70"/>
      <c r="G132" s="71"/>
      <c r="H132" s="72"/>
      <c r="I132" s="73"/>
      <c r="J132" s="74">
        <f>SUM(J131:J131)</f>
        <v>0</v>
      </c>
    </row>
    <row r="133" spans="1:10" ht="19.2" customHeight="1" x14ac:dyDescent="0.3">
      <c r="A133" s="77"/>
      <c r="B133" s="107"/>
      <c r="C133" s="107"/>
      <c r="D133" s="107"/>
      <c r="E133" s="107"/>
      <c r="F133" s="108"/>
      <c r="G133" s="108"/>
      <c r="H133" s="109"/>
      <c r="I133" s="110"/>
      <c r="J133" s="111"/>
    </row>
    <row r="134" spans="1:10" ht="20.25" customHeight="1" x14ac:dyDescent="0.3">
      <c r="A134" s="80"/>
      <c r="B134" s="171" t="s">
        <v>139</v>
      </c>
      <c r="C134" s="171"/>
      <c r="D134" s="171"/>
      <c r="E134" s="171"/>
      <c r="F134" s="66" t="s">
        <v>0</v>
      </c>
      <c r="G134" s="66" t="s">
        <v>6</v>
      </c>
      <c r="H134" s="66" t="s">
        <v>5</v>
      </c>
      <c r="I134" s="81" t="s">
        <v>4</v>
      </c>
      <c r="J134" s="81" t="s">
        <v>156</v>
      </c>
    </row>
    <row r="135" spans="1:10" ht="19.2" customHeight="1" x14ac:dyDescent="0.3">
      <c r="A135" s="68"/>
      <c r="B135" s="158" t="s">
        <v>134</v>
      </c>
      <c r="C135" s="158"/>
      <c r="D135" s="158"/>
      <c r="E135" s="158"/>
      <c r="F135" s="60" t="s">
        <v>27</v>
      </c>
      <c r="G135" s="61" t="s">
        <v>71</v>
      </c>
      <c r="H135" s="62"/>
      <c r="I135" s="63">
        <v>346.93</v>
      </c>
      <c r="J135" s="69">
        <f>+H135*I135</f>
        <v>0</v>
      </c>
    </row>
    <row r="136" spans="1:10" ht="19.2" customHeight="1" x14ac:dyDescent="0.3">
      <c r="A136" s="68"/>
      <c r="B136" s="158" t="s">
        <v>135</v>
      </c>
      <c r="C136" s="158"/>
      <c r="D136" s="158"/>
      <c r="E136" s="158"/>
      <c r="F136" s="60" t="s">
        <v>28</v>
      </c>
      <c r="G136" s="61" t="s">
        <v>71</v>
      </c>
      <c r="H136" s="62"/>
      <c r="I136" s="63">
        <v>408.59</v>
      </c>
      <c r="J136" s="69">
        <f>+H136*I136</f>
        <v>0</v>
      </c>
    </row>
    <row r="137" spans="1:10" ht="19.2" customHeight="1" x14ac:dyDescent="0.3">
      <c r="A137" s="68"/>
      <c r="B137" s="158" t="s">
        <v>136</v>
      </c>
      <c r="C137" s="158"/>
      <c r="D137" s="158"/>
      <c r="E137" s="158"/>
      <c r="F137" s="60" t="s">
        <v>29</v>
      </c>
      <c r="G137" s="61" t="s">
        <v>71</v>
      </c>
      <c r="H137" s="62"/>
      <c r="I137" s="63">
        <v>1341.71</v>
      </c>
      <c r="J137" s="69">
        <f>+H137*I137</f>
        <v>0</v>
      </c>
    </row>
    <row r="138" spans="1:10" ht="19.2" customHeight="1" x14ac:dyDescent="0.3">
      <c r="A138" s="68"/>
      <c r="B138" s="157" t="s">
        <v>3</v>
      </c>
      <c r="C138" s="157"/>
      <c r="D138" s="157"/>
      <c r="E138" s="157"/>
      <c r="F138" s="70"/>
      <c r="G138" s="71"/>
      <c r="H138" s="72"/>
      <c r="I138" s="73"/>
      <c r="J138" s="74">
        <f>SUM(J135:J137)</f>
        <v>0</v>
      </c>
    </row>
    <row r="139" spans="1:10" ht="15.6" customHeight="1" x14ac:dyDescent="0.3">
      <c r="A139" s="77"/>
      <c r="B139" s="107"/>
      <c r="C139" s="107"/>
      <c r="D139" s="107"/>
      <c r="E139" s="107"/>
      <c r="F139" s="108"/>
      <c r="G139" s="108"/>
      <c r="H139" s="109"/>
      <c r="I139" s="110"/>
      <c r="J139" s="111"/>
    </row>
    <row r="140" spans="1:10" ht="20.25" customHeight="1" x14ac:dyDescent="0.3">
      <c r="A140" s="80"/>
      <c r="B140" s="172" t="s">
        <v>144</v>
      </c>
      <c r="C140" s="173"/>
      <c r="D140" s="173"/>
      <c r="E140" s="174"/>
      <c r="F140" s="66" t="s">
        <v>0</v>
      </c>
      <c r="G140" s="66" t="s">
        <v>6</v>
      </c>
      <c r="H140" s="66" t="s">
        <v>5</v>
      </c>
      <c r="I140" s="81" t="s">
        <v>4</v>
      </c>
      <c r="J140" s="81" t="s">
        <v>156</v>
      </c>
    </row>
    <row r="141" spans="1:10" ht="20.25" customHeight="1" x14ac:dyDescent="0.3">
      <c r="A141" s="80"/>
      <c r="B141" s="165" t="s">
        <v>61</v>
      </c>
      <c r="C141" s="166"/>
      <c r="D141" s="166"/>
      <c r="E141" s="167"/>
      <c r="F141" s="66"/>
      <c r="G141" s="66"/>
      <c r="H141" s="66"/>
      <c r="I141" s="67"/>
      <c r="J141" s="81"/>
    </row>
    <row r="142" spans="1:10" ht="19.2" customHeight="1" x14ac:dyDescent="0.3">
      <c r="A142" s="68"/>
      <c r="B142" s="159" t="s">
        <v>145</v>
      </c>
      <c r="C142" s="160"/>
      <c r="D142" s="160"/>
      <c r="E142" s="161"/>
      <c r="F142" s="60" t="s">
        <v>130</v>
      </c>
      <c r="G142" s="61" t="s">
        <v>39</v>
      </c>
      <c r="H142" s="62"/>
      <c r="I142" s="64">
        <v>73.849999999999994</v>
      </c>
      <c r="J142" s="69">
        <f>+H142*I142</f>
        <v>0</v>
      </c>
    </row>
    <row r="143" spans="1:10" ht="19.2" customHeight="1" x14ac:dyDescent="0.3">
      <c r="A143" s="68"/>
      <c r="B143" s="158" t="s">
        <v>146</v>
      </c>
      <c r="C143" s="158"/>
      <c r="D143" s="158"/>
      <c r="E143" s="158"/>
      <c r="F143" s="60" t="s">
        <v>131</v>
      </c>
      <c r="G143" s="61" t="s">
        <v>39</v>
      </c>
      <c r="H143" s="62"/>
      <c r="I143" s="63">
        <v>128.18</v>
      </c>
      <c r="J143" s="69">
        <f>+H143*I143</f>
        <v>0</v>
      </c>
    </row>
    <row r="144" spans="1:10" ht="19.2" customHeight="1" x14ac:dyDescent="0.3">
      <c r="A144" s="80"/>
      <c r="B144" s="175" t="s">
        <v>57</v>
      </c>
      <c r="C144" s="175"/>
      <c r="D144" s="175"/>
      <c r="E144" s="175"/>
      <c r="F144" s="66"/>
      <c r="G144" s="66"/>
      <c r="H144" s="66"/>
      <c r="I144" s="81"/>
      <c r="J144" s="81"/>
    </row>
    <row r="145" spans="1:67" ht="19.2" customHeight="1" x14ac:dyDescent="0.3">
      <c r="A145" s="68"/>
      <c r="B145" s="159" t="s">
        <v>145</v>
      </c>
      <c r="C145" s="160"/>
      <c r="D145" s="160"/>
      <c r="E145" s="161"/>
      <c r="F145" s="60" t="s">
        <v>130</v>
      </c>
      <c r="G145" s="61" t="s">
        <v>39</v>
      </c>
      <c r="H145" s="62"/>
      <c r="I145" s="63">
        <v>62.92</v>
      </c>
      <c r="J145" s="69">
        <f>+H145*I145</f>
        <v>0</v>
      </c>
    </row>
    <row r="146" spans="1:67" ht="19.2" customHeight="1" x14ac:dyDescent="0.3">
      <c r="A146" s="68"/>
      <c r="B146" s="158" t="s">
        <v>146</v>
      </c>
      <c r="C146" s="158"/>
      <c r="D146" s="158"/>
      <c r="E146" s="158"/>
      <c r="F146" s="60" t="s">
        <v>131</v>
      </c>
      <c r="G146" s="61" t="s">
        <v>39</v>
      </c>
      <c r="H146" s="62"/>
      <c r="I146" s="63">
        <v>109.18</v>
      </c>
      <c r="J146" s="69">
        <f>+H146*I146</f>
        <v>0</v>
      </c>
    </row>
    <row r="147" spans="1:67" ht="19.2" customHeight="1" x14ac:dyDescent="0.3">
      <c r="A147" s="68"/>
      <c r="B147" s="157" t="s">
        <v>3</v>
      </c>
      <c r="C147" s="157"/>
      <c r="D147" s="157"/>
      <c r="E147" s="157"/>
      <c r="F147" s="70"/>
      <c r="G147" s="71"/>
      <c r="H147" s="72"/>
      <c r="I147" s="73"/>
      <c r="J147" s="74">
        <f>SUM(J142:J146)</f>
        <v>0</v>
      </c>
    </row>
    <row r="148" spans="1:67" x14ac:dyDescent="0.3">
      <c r="A148" s="77"/>
      <c r="B148" s="77"/>
      <c r="C148" s="77"/>
      <c r="D148" s="77"/>
      <c r="E148" s="77"/>
      <c r="F148" s="77"/>
      <c r="G148" s="77"/>
      <c r="H148" s="77"/>
      <c r="I148" s="77"/>
      <c r="J148" s="77"/>
    </row>
    <row r="149" spans="1:67" ht="20.25" customHeight="1" x14ac:dyDescent="0.3">
      <c r="A149" s="80"/>
      <c r="B149" s="171" t="s">
        <v>38</v>
      </c>
      <c r="C149" s="171"/>
      <c r="D149" s="171"/>
      <c r="E149" s="171"/>
      <c r="F149" s="66" t="s">
        <v>0</v>
      </c>
      <c r="G149" s="66" t="s">
        <v>6</v>
      </c>
      <c r="H149" s="66" t="s">
        <v>5</v>
      </c>
      <c r="I149" s="81" t="s">
        <v>4</v>
      </c>
      <c r="J149" s="81" t="s">
        <v>156</v>
      </c>
    </row>
    <row r="150" spans="1:67" ht="19.2" customHeight="1" x14ac:dyDescent="0.3">
      <c r="A150" s="68"/>
      <c r="B150" s="158" t="s">
        <v>38</v>
      </c>
      <c r="C150" s="158"/>
      <c r="D150" s="158"/>
      <c r="E150" s="158"/>
      <c r="F150" s="60" t="s">
        <v>132</v>
      </c>
      <c r="G150" s="61" t="s">
        <v>133</v>
      </c>
      <c r="H150" s="62"/>
      <c r="I150" s="63">
        <v>11.79</v>
      </c>
      <c r="J150" s="69">
        <f>+H150*I150</f>
        <v>0</v>
      </c>
    </row>
    <row r="151" spans="1:67" ht="19.2" customHeight="1" x14ac:dyDescent="0.3">
      <c r="A151" s="68"/>
      <c r="B151" s="157" t="s">
        <v>3</v>
      </c>
      <c r="C151" s="157"/>
      <c r="D151" s="157"/>
      <c r="E151" s="157"/>
      <c r="F151" s="70"/>
      <c r="G151" s="71"/>
      <c r="H151" s="72"/>
      <c r="I151" s="73"/>
      <c r="J151" s="74">
        <f>SUM(J150)</f>
        <v>0</v>
      </c>
    </row>
    <row r="152" spans="1:67" ht="16.5" customHeight="1" x14ac:dyDescent="0.3">
      <c r="A152" s="112"/>
      <c r="B152" s="169"/>
      <c r="C152" s="170"/>
      <c r="D152" s="170"/>
      <c r="E152" s="170"/>
      <c r="F152" s="170"/>
      <c r="G152" s="170"/>
      <c r="H152" s="170"/>
      <c r="I152" s="170"/>
      <c r="J152" s="170"/>
    </row>
    <row r="153" spans="1:67" s="14" customFormat="1" ht="21" customHeight="1" x14ac:dyDescent="0.3">
      <c r="A153" s="80"/>
      <c r="B153" s="168" t="s">
        <v>46</v>
      </c>
      <c r="C153" s="168"/>
      <c r="D153" s="168"/>
      <c r="E153" s="168"/>
      <c r="F153" s="65" t="s">
        <v>0</v>
      </c>
      <c r="G153" s="65" t="s">
        <v>6</v>
      </c>
      <c r="H153" s="66" t="s">
        <v>5</v>
      </c>
      <c r="I153" s="81" t="s">
        <v>4</v>
      </c>
      <c r="J153" s="83" t="s">
        <v>156</v>
      </c>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row>
    <row r="154" spans="1:67" ht="22.5" customHeight="1" x14ac:dyDescent="0.3">
      <c r="A154" s="68"/>
      <c r="B154" s="193" t="s">
        <v>47</v>
      </c>
      <c r="C154" s="193"/>
      <c r="D154" s="193"/>
      <c r="E154" s="193"/>
      <c r="F154" s="106"/>
      <c r="G154" s="106"/>
      <c r="H154" s="62"/>
      <c r="I154" s="113"/>
      <c r="J154" s="69">
        <f>+H154*I154</f>
        <v>0</v>
      </c>
    </row>
    <row r="155" spans="1:67" ht="22.5" customHeight="1" x14ac:dyDescent="0.3">
      <c r="A155" s="68"/>
      <c r="B155" s="193" t="s">
        <v>47</v>
      </c>
      <c r="C155" s="193"/>
      <c r="D155" s="193"/>
      <c r="E155" s="193"/>
      <c r="F155" s="106"/>
      <c r="G155" s="106"/>
      <c r="H155" s="62"/>
      <c r="I155" s="113"/>
      <c r="J155" s="69">
        <f t="shared" ref="J155:J163" si="20">+H155*I155</f>
        <v>0</v>
      </c>
    </row>
    <row r="156" spans="1:67" ht="22.5" customHeight="1" x14ac:dyDescent="0.3">
      <c r="A156" s="68"/>
      <c r="B156" s="193" t="s">
        <v>47</v>
      </c>
      <c r="C156" s="193"/>
      <c r="D156" s="193"/>
      <c r="E156" s="193"/>
      <c r="F156" s="106"/>
      <c r="G156" s="106"/>
      <c r="H156" s="62"/>
      <c r="I156" s="113"/>
      <c r="J156" s="69">
        <f t="shared" si="20"/>
        <v>0</v>
      </c>
    </row>
    <row r="157" spans="1:67" ht="22.5" customHeight="1" x14ac:dyDescent="0.3">
      <c r="A157" s="68"/>
      <c r="B157" s="193" t="s">
        <v>47</v>
      </c>
      <c r="C157" s="193"/>
      <c r="D157" s="193"/>
      <c r="E157" s="193"/>
      <c r="F157" s="106"/>
      <c r="G157" s="106"/>
      <c r="H157" s="62"/>
      <c r="I157" s="113"/>
      <c r="J157" s="69">
        <f t="shared" si="20"/>
        <v>0</v>
      </c>
    </row>
    <row r="158" spans="1:67" ht="22.5" customHeight="1" x14ac:dyDescent="0.3">
      <c r="A158" s="68"/>
      <c r="B158" s="193" t="s">
        <v>47</v>
      </c>
      <c r="C158" s="193"/>
      <c r="D158" s="193"/>
      <c r="E158" s="193"/>
      <c r="F158" s="106"/>
      <c r="G158" s="106"/>
      <c r="H158" s="62"/>
      <c r="I158" s="113"/>
      <c r="J158" s="69">
        <f t="shared" si="20"/>
        <v>0</v>
      </c>
    </row>
    <row r="159" spans="1:67" ht="22.5" customHeight="1" x14ac:dyDescent="0.3">
      <c r="A159" s="68"/>
      <c r="B159" s="193" t="s">
        <v>47</v>
      </c>
      <c r="C159" s="193"/>
      <c r="D159" s="193"/>
      <c r="E159" s="193"/>
      <c r="F159" s="106"/>
      <c r="G159" s="106"/>
      <c r="H159" s="62"/>
      <c r="I159" s="113"/>
      <c r="J159" s="69">
        <f t="shared" si="20"/>
        <v>0</v>
      </c>
    </row>
    <row r="160" spans="1:67" ht="22.5" customHeight="1" x14ac:dyDescent="0.3">
      <c r="A160" s="68"/>
      <c r="B160" s="193" t="s">
        <v>47</v>
      </c>
      <c r="C160" s="193"/>
      <c r="D160" s="193"/>
      <c r="E160" s="193"/>
      <c r="F160" s="106"/>
      <c r="G160" s="106"/>
      <c r="H160" s="62"/>
      <c r="I160" s="113"/>
      <c r="J160" s="69">
        <f t="shared" si="20"/>
        <v>0</v>
      </c>
    </row>
    <row r="161" spans="1:10" ht="22.5" customHeight="1" x14ac:dyDescent="0.3">
      <c r="A161" s="68"/>
      <c r="B161" s="193" t="s">
        <v>47</v>
      </c>
      <c r="C161" s="193"/>
      <c r="D161" s="193"/>
      <c r="E161" s="193"/>
      <c r="F161" s="106"/>
      <c r="G161" s="106"/>
      <c r="H161" s="62"/>
      <c r="I161" s="113"/>
      <c r="J161" s="69">
        <f t="shared" si="20"/>
        <v>0</v>
      </c>
    </row>
    <row r="162" spans="1:10" ht="22.5" customHeight="1" x14ac:dyDescent="0.3">
      <c r="A162" s="68"/>
      <c r="B162" s="193" t="s">
        <v>47</v>
      </c>
      <c r="C162" s="193"/>
      <c r="D162" s="193"/>
      <c r="E162" s="193"/>
      <c r="F162" s="106"/>
      <c r="G162" s="106"/>
      <c r="H162" s="62"/>
      <c r="I162" s="113"/>
      <c r="J162" s="69">
        <f t="shared" si="20"/>
        <v>0</v>
      </c>
    </row>
    <row r="163" spans="1:10" ht="22.5" customHeight="1" x14ac:dyDescent="0.3">
      <c r="A163" s="68"/>
      <c r="B163" s="193" t="s">
        <v>47</v>
      </c>
      <c r="C163" s="193"/>
      <c r="D163" s="193"/>
      <c r="E163" s="193"/>
      <c r="F163" s="106"/>
      <c r="G163" s="106"/>
      <c r="H163" s="62"/>
      <c r="I163" s="113"/>
      <c r="J163" s="69">
        <f t="shared" si="20"/>
        <v>0</v>
      </c>
    </row>
    <row r="164" spans="1:10" ht="15.6" x14ac:dyDescent="0.3">
      <c r="A164" s="68"/>
      <c r="B164" s="194" t="s">
        <v>3</v>
      </c>
      <c r="C164" s="194"/>
      <c r="D164" s="194"/>
      <c r="E164" s="194"/>
      <c r="F164" s="70"/>
      <c r="G164" s="71"/>
      <c r="H164" s="114"/>
      <c r="I164" s="73"/>
      <c r="J164" s="74">
        <f>SUM(J154:J163)</f>
        <v>0</v>
      </c>
    </row>
    <row r="165" spans="1:10" x14ac:dyDescent="0.3">
      <c r="A165" s="77"/>
      <c r="B165" s="77"/>
      <c r="C165" s="77"/>
      <c r="D165" s="77"/>
      <c r="E165" s="77"/>
      <c r="F165" s="77"/>
      <c r="G165" s="77"/>
      <c r="H165" s="77"/>
      <c r="I165" s="77"/>
      <c r="J165" s="77"/>
    </row>
    <row r="166" spans="1:10" x14ac:dyDescent="0.3">
      <c r="A166" s="77"/>
      <c r="B166" s="77"/>
      <c r="C166" s="77"/>
      <c r="D166" s="77"/>
      <c r="E166" s="77"/>
      <c r="F166" s="77"/>
      <c r="G166" s="77"/>
      <c r="H166" s="77"/>
      <c r="I166" s="77"/>
      <c r="J166" s="77"/>
    </row>
    <row r="167" spans="1:10" s="2" customFormat="1" ht="23.25" customHeight="1" x14ac:dyDescent="0.3">
      <c r="A167" s="115"/>
      <c r="B167" s="192" t="s">
        <v>203</v>
      </c>
      <c r="C167" s="192"/>
      <c r="D167" s="192"/>
      <c r="E167" s="192"/>
      <c r="F167" s="192"/>
      <c r="G167" s="192"/>
      <c r="H167" s="192"/>
      <c r="I167" s="192"/>
      <c r="J167" s="116">
        <f>+J22+J35+J39+J46+J50+J55+J62+J77+J82+J91+J128+J132+J138+J147+J151+J164</f>
        <v>0</v>
      </c>
    </row>
    <row r="168" spans="1:10" x14ac:dyDescent="0.3">
      <c r="A168" s="77"/>
      <c r="B168" s="77"/>
      <c r="C168" s="77"/>
      <c r="D168" s="77"/>
      <c r="E168" s="77"/>
      <c r="F168" s="77"/>
      <c r="G168" s="77"/>
      <c r="H168" s="77"/>
      <c r="I168" s="77"/>
      <c r="J168" s="77"/>
    </row>
    <row r="169" spans="1:10" s="3" customFormat="1" ht="19.5" customHeight="1" thickBot="1" x14ac:dyDescent="0.35">
      <c r="A169" s="191" t="s">
        <v>22</v>
      </c>
      <c r="B169" s="191"/>
      <c r="C169" s="191"/>
      <c r="D169" s="191"/>
      <c r="E169" s="191"/>
      <c r="F169" s="191"/>
      <c r="G169" s="191"/>
      <c r="H169" s="191"/>
      <c r="I169" s="117"/>
      <c r="J169" s="117"/>
    </row>
    <row r="170" spans="1:10" x14ac:dyDescent="0.3">
      <c r="A170" s="195"/>
      <c r="B170" s="196"/>
      <c r="C170" s="197"/>
      <c r="D170" s="197"/>
      <c r="E170" s="197"/>
      <c r="F170" s="197"/>
      <c r="G170" s="197"/>
      <c r="H170" s="197"/>
      <c r="I170" s="197"/>
      <c r="J170" s="198"/>
    </row>
    <row r="171" spans="1:10" x14ac:dyDescent="0.3">
      <c r="A171" s="195"/>
      <c r="B171" s="199"/>
      <c r="C171" s="200"/>
      <c r="D171" s="200"/>
      <c r="E171" s="200"/>
      <c r="F171" s="200"/>
      <c r="G171" s="200"/>
      <c r="H171" s="200"/>
      <c r="I171" s="200"/>
      <c r="J171" s="201"/>
    </row>
    <row r="172" spans="1:10" x14ac:dyDescent="0.3">
      <c r="A172" s="195"/>
      <c r="B172" s="199"/>
      <c r="C172" s="200"/>
      <c r="D172" s="200"/>
      <c r="E172" s="200"/>
      <c r="F172" s="200"/>
      <c r="G172" s="200"/>
      <c r="H172" s="200"/>
      <c r="I172" s="200"/>
      <c r="J172" s="201"/>
    </row>
    <row r="173" spans="1:10" x14ac:dyDescent="0.3">
      <c r="A173" s="195"/>
      <c r="B173" s="199"/>
      <c r="C173" s="200"/>
      <c r="D173" s="200"/>
      <c r="E173" s="200"/>
      <c r="F173" s="200"/>
      <c r="G173" s="200"/>
      <c r="H173" s="200"/>
      <c r="I173" s="200"/>
      <c r="J173" s="201"/>
    </row>
    <row r="174" spans="1:10" x14ac:dyDescent="0.3">
      <c r="A174" s="195"/>
      <c r="B174" s="199"/>
      <c r="C174" s="200"/>
      <c r="D174" s="200"/>
      <c r="E174" s="200"/>
      <c r="F174" s="200"/>
      <c r="G174" s="200"/>
      <c r="H174" s="200"/>
      <c r="I174" s="200"/>
      <c r="J174" s="201"/>
    </row>
    <row r="175" spans="1:10" x14ac:dyDescent="0.3">
      <c r="A175" s="195"/>
      <c r="B175" s="199"/>
      <c r="C175" s="200"/>
      <c r="D175" s="200"/>
      <c r="E175" s="200"/>
      <c r="F175" s="200"/>
      <c r="G175" s="200"/>
      <c r="H175" s="200"/>
      <c r="I175" s="200"/>
      <c r="J175" s="201"/>
    </row>
    <row r="176" spans="1:10" x14ac:dyDescent="0.3">
      <c r="A176" s="195"/>
      <c r="B176" s="199"/>
      <c r="C176" s="200"/>
      <c r="D176" s="200"/>
      <c r="E176" s="200"/>
      <c r="F176" s="200"/>
      <c r="G176" s="200"/>
      <c r="H176" s="200"/>
      <c r="I176" s="200"/>
      <c r="J176" s="201"/>
    </row>
    <row r="177" spans="1:10" ht="15" thickBot="1" x14ac:dyDescent="0.35">
      <c r="A177" s="195"/>
      <c r="B177" s="202"/>
      <c r="C177" s="203"/>
      <c r="D177" s="203"/>
      <c r="E177" s="203"/>
      <c r="F177" s="203"/>
      <c r="G177" s="203"/>
      <c r="H177" s="203"/>
      <c r="I177" s="203"/>
      <c r="J177" s="204"/>
    </row>
    <row r="178" spans="1:10" x14ac:dyDescent="0.3">
      <c r="A178" s="77"/>
      <c r="B178" s="77"/>
      <c r="C178" s="77"/>
      <c r="D178" s="77"/>
      <c r="E178" s="77"/>
      <c r="F178" s="77"/>
      <c r="G178" s="77"/>
      <c r="H178" s="77"/>
      <c r="I178" s="77"/>
      <c r="J178" s="77"/>
    </row>
    <row r="179" spans="1:10" s="3" customFormat="1" ht="19.5" customHeight="1" thickBot="1" x14ac:dyDescent="0.35">
      <c r="A179" s="191" t="s">
        <v>2</v>
      </c>
      <c r="B179" s="191"/>
      <c r="C179" s="191"/>
      <c r="D179" s="191"/>
      <c r="E179" s="191"/>
      <c r="F179" s="191"/>
      <c r="G179" s="191"/>
      <c r="H179" s="191"/>
      <c r="I179" s="117"/>
      <c r="J179" s="117"/>
    </row>
    <row r="180" spans="1:10" ht="27" customHeight="1" x14ac:dyDescent="0.3">
      <c r="A180" s="195"/>
      <c r="B180" s="196"/>
      <c r="C180" s="197"/>
      <c r="D180" s="197"/>
      <c r="E180" s="197"/>
      <c r="F180" s="197"/>
      <c r="G180" s="197"/>
      <c r="H180" s="197"/>
      <c r="I180" s="197"/>
      <c r="J180" s="198"/>
    </row>
    <row r="181" spans="1:10" x14ac:dyDescent="0.3">
      <c r="A181" s="195"/>
      <c r="B181" s="199"/>
      <c r="C181" s="200"/>
      <c r="D181" s="200"/>
      <c r="E181" s="200"/>
      <c r="F181" s="200"/>
      <c r="G181" s="200"/>
      <c r="H181" s="200"/>
      <c r="I181" s="200"/>
      <c r="J181" s="201"/>
    </row>
    <row r="182" spans="1:10" x14ac:dyDescent="0.3">
      <c r="A182" s="195"/>
      <c r="B182" s="199"/>
      <c r="C182" s="200"/>
      <c r="D182" s="200"/>
      <c r="E182" s="200"/>
      <c r="F182" s="200"/>
      <c r="G182" s="200"/>
      <c r="H182" s="200"/>
      <c r="I182" s="200"/>
      <c r="J182" s="201"/>
    </row>
    <row r="183" spans="1:10" x14ac:dyDescent="0.3">
      <c r="A183" s="195"/>
      <c r="B183" s="199"/>
      <c r="C183" s="200"/>
      <c r="D183" s="200"/>
      <c r="E183" s="200"/>
      <c r="F183" s="200"/>
      <c r="G183" s="200"/>
      <c r="H183" s="200"/>
      <c r="I183" s="200"/>
      <c r="J183" s="201"/>
    </row>
    <row r="184" spans="1:10" x14ac:dyDescent="0.3">
      <c r="A184" s="195"/>
      <c r="B184" s="199"/>
      <c r="C184" s="200"/>
      <c r="D184" s="200"/>
      <c r="E184" s="200"/>
      <c r="F184" s="200"/>
      <c r="G184" s="200"/>
      <c r="H184" s="200"/>
      <c r="I184" s="200"/>
      <c r="J184" s="201"/>
    </row>
    <row r="185" spans="1:10" x14ac:dyDescent="0.3">
      <c r="A185" s="195"/>
      <c r="B185" s="199"/>
      <c r="C185" s="200"/>
      <c r="D185" s="200"/>
      <c r="E185" s="200"/>
      <c r="F185" s="200"/>
      <c r="G185" s="200"/>
      <c r="H185" s="200"/>
      <c r="I185" s="200"/>
      <c r="J185" s="201"/>
    </row>
    <row r="186" spans="1:10" x14ac:dyDescent="0.3">
      <c r="A186" s="195"/>
      <c r="B186" s="199"/>
      <c r="C186" s="200"/>
      <c r="D186" s="200"/>
      <c r="E186" s="200"/>
      <c r="F186" s="200"/>
      <c r="G186" s="200"/>
      <c r="H186" s="200"/>
      <c r="I186" s="200"/>
      <c r="J186" s="201"/>
    </row>
    <row r="187" spans="1:10" ht="15" thickBot="1" x14ac:dyDescent="0.35">
      <c r="A187" s="195"/>
      <c r="B187" s="202"/>
      <c r="C187" s="203"/>
      <c r="D187" s="203"/>
      <c r="E187" s="203"/>
      <c r="F187" s="203"/>
      <c r="G187" s="203"/>
      <c r="H187" s="203"/>
      <c r="I187" s="203"/>
      <c r="J187" s="204"/>
    </row>
    <row r="188" spans="1:10" ht="4.2" customHeight="1" x14ac:dyDescent="0.3"/>
    <row r="189" spans="1:10" ht="15.6" x14ac:dyDescent="0.3">
      <c r="A189" s="205" t="s">
        <v>23</v>
      </c>
      <c r="B189" s="206"/>
      <c r="C189" s="206"/>
      <c r="D189" s="206"/>
      <c r="E189" s="206"/>
      <c r="F189" s="206"/>
      <c r="G189" s="207"/>
      <c r="I189" s="208" t="s">
        <v>48</v>
      </c>
      <c r="J189" s="209"/>
    </row>
    <row r="190" spans="1:10" x14ac:dyDescent="0.3">
      <c r="A190" s="176" t="s">
        <v>1</v>
      </c>
      <c r="B190" s="177"/>
      <c r="C190" s="177"/>
      <c r="D190" s="177"/>
      <c r="E190" s="177"/>
      <c r="F190" s="177"/>
      <c r="G190" s="178"/>
      <c r="I190" s="185" t="s">
        <v>49</v>
      </c>
      <c r="J190" s="186"/>
    </row>
    <row r="191" spans="1:10" x14ac:dyDescent="0.3">
      <c r="A191" s="179"/>
      <c r="B191" s="180"/>
      <c r="C191" s="180"/>
      <c r="D191" s="180"/>
      <c r="E191" s="180"/>
      <c r="F191" s="180"/>
      <c r="G191" s="181"/>
      <c r="I191" s="187"/>
      <c r="J191" s="188"/>
    </row>
    <row r="192" spans="1:10" x14ac:dyDescent="0.3">
      <c r="A192" s="179"/>
      <c r="B192" s="180"/>
      <c r="C192" s="180"/>
      <c r="D192" s="180"/>
      <c r="E192" s="180"/>
      <c r="F192" s="180"/>
      <c r="G192" s="181"/>
      <c r="I192" s="187"/>
      <c r="J192" s="188"/>
    </row>
    <row r="193" spans="1:10" x14ac:dyDescent="0.3">
      <c r="A193" s="179"/>
      <c r="B193" s="180"/>
      <c r="C193" s="180"/>
      <c r="D193" s="180"/>
      <c r="E193" s="180"/>
      <c r="F193" s="180"/>
      <c r="G193" s="181"/>
      <c r="I193" s="187"/>
      <c r="J193" s="188"/>
    </row>
    <row r="194" spans="1:10" x14ac:dyDescent="0.3">
      <c r="A194" s="179"/>
      <c r="B194" s="180"/>
      <c r="C194" s="180"/>
      <c r="D194" s="180"/>
      <c r="E194" s="180"/>
      <c r="F194" s="180"/>
      <c r="G194" s="181"/>
      <c r="I194" s="187"/>
      <c r="J194" s="188"/>
    </row>
    <row r="195" spans="1:10" x14ac:dyDescent="0.3">
      <c r="A195" s="179"/>
      <c r="B195" s="180"/>
      <c r="C195" s="180"/>
      <c r="D195" s="180"/>
      <c r="E195" s="180"/>
      <c r="F195" s="180"/>
      <c r="G195" s="181"/>
      <c r="I195" s="187"/>
      <c r="J195" s="188"/>
    </row>
    <row r="196" spans="1:10" x14ac:dyDescent="0.3">
      <c r="A196" s="179"/>
      <c r="B196" s="180"/>
      <c r="C196" s="180"/>
      <c r="D196" s="180"/>
      <c r="E196" s="180"/>
      <c r="F196" s="180"/>
      <c r="G196" s="181"/>
      <c r="I196" s="187"/>
      <c r="J196" s="188"/>
    </row>
    <row r="197" spans="1:10" x14ac:dyDescent="0.3">
      <c r="A197" s="182"/>
      <c r="B197" s="183"/>
      <c r="C197" s="183"/>
      <c r="D197" s="183"/>
      <c r="E197" s="183"/>
      <c r="F197" s="183"/>
      <c r="G197" s="184"/>
      <c r="I197" s="189"/>
      <c r="J197" s="190"/>
    </row>
  </sheetData>
  <sheetProtection algorithmName="SHA-512" hashValue="vhzKRcZQfsQkpp/2vjt8tXwrRraTlQkaJWb0sizvGrerBZyV6kOopy36Q/UztTI6NPwqlGrJNuRbNQWkN6CEkQ==" saltValue="NzhCNwU+vE4mM+hdJettBg==" spinCount="100000" sheet="1" objects="1" scenarios="1"/>
  <mergeCells count="158">
    <mergeCell ref="A14:B14"/>
    <mergeCell ref="C14:J14"/>
    <mergeCell ref="A11:B11"/>
    <mergeCell ref="C11:J11"/>
    <mergeCell ref="A12:B12"/>
    <mergeCell ref="C12:J12"/>
    <mergeCell ref="A13:B13"/>
    <mergeCell ref="C13:J13"/>
    <mergeCell ref="I1:J1"/>
    <mergeCell ref="A4:J6"/>
    <mergeCell ref="A8:J8"/>
    <mergeCell ref="A9:B9"/>
    <mergeCell ref="C9:J9"/>
    <mergeCell ref="A10:B10"/>
    <mergeCell ref="C10:J10"/>
    <mergeCell ref="B24:E24"/>
    <mergeCell ref="B25:E25"/>
    <mergeCell ref="B26:E26"/>
    <mergeCell ref="B27:E27"/>
    <mergeCell ref="B28:E28"/>
    <mergeCell ref="B29:E29"/>
    <mergeCell ref="A17:J17"/>
    <mergeCell ref="B20:E20"/>
    <mergeCell ref="B21:E21"/>
    <mergeCell ref="B22:E22"/>
    <mergeCell ref="B61:E61"/>
    <mergeCell ref="B62:E62"/>
    <mergeCell ref="B52:E52"/>
    <mergeCell ref="B53:E53"/>
    <mergeCell ref="B54:E54"/>
    <mergeCell ref="B30:E30"/>
    <mergeCell ref="B31:E31"/>
    <mergeCell ref="B32:E32"/>
    <mergeCell ref="B33:E33"/>
    <mergeCell ref="B34:E34"/>
    <mergeCell ref="B35:E35"/>
    <mergeCell ref="B44:E44"/>
    <mergeCell ref="B45:E45"/>
    <mergeCell ref="B46:E46"/>
    <mergeCell ref="B48:E48"/>
    <mergeCell ref="B49:E49"/>
    <mergeCell ref="B50:E50"/>
    <mergeCell ref="B37:E37"/>
    <mergeCell ref="B38:E38"/>
    <mergeCell ref="B39:E39"/>
    <mergeCell ref="B41:E41"/>
    <mergeCell ref="B42:E42"/>
    <mergeCell ref="B43:E43"/>
    <mergeCell ref="B84:E84"/>
    <mergeCell ref="B55:E55"/>
    <mergeCell ref="B57:E57"/>
    <mergeCell ref="B58:E58"/>
    <mergeCell ref="B60:E60"/>
    <mergeCell ref="B82:E82"/>
    <mergeCell ref="B79:E79"/>
    <mergeCell ref="B80:E80"/>
    <mergeCell ref="B81:E81"/>
    <mergeCell ref="B71:E71"/>
    <mergeCell ref="B72:E72"/>
    <mergeCell ref="B73:E73"/>
    <mergeCell ref="B76:E76"/>
    <mergeCell ref="B77:E77"/>
    <mergeCell ref="B70:E70"/>
    <mergeCell ref="B74:E74"/>
    <mergeCell ref="B75:E75"/>
    <mergeCell ref="B69:E69"/>
    <mergeCell ref="B64:E64"/>
    <mergeCell ref="B65:E65"/>
    <mergeCell ref="B66:E66"/>
    <mergeCell ref="B67:E67"/>
    <mergeCell ref="B68:E68"/>
    <mergeCell ref="B59:E59"/>
    <mergeCell ref="B94:E94"/>
    <mergeCell ref="B95:E95"/>
    <mergeCell ref="B96:E96"/>
    <mergeCell ref="B97:E97"/>
    <mergeCell ref="B98:E98"/>
    <mergeCell ref="B99:E99"/>
    <mergeCell ref="B93:E93"/>
    <mergeCell ref="B91:E91"/>
    <mergeCell ref="B85:E85"/>
    <mergeCell ref="B86:E86"/>
    <mergeCell ref="B87:E87"/>
    <mergeCell ref="B88:E88"/>
    <mergeCell ref="B89:E89"/>
    <mergeCell ref="B90:E90"/>
    <mergeCell ref="B106:E106"/>
    <mergeCell ref="B107:E107"/>
    <mergeCell ref="B108:E108"/>
    <mergeCell ref="B109:E109"/>
    <mergeCell ref="B110:E110"/>
    <mergeCell ref="B111:E111"/>
    <mergeCell ref="B100:E100"/>
    <mergeCell ref="B101:E101"/>
    <mergeCell ref="B102:E102"/>
    <mergeCell ref="B103:E103"/>
    <mergeCell ref="B104:E104"/>
    <mergeCell ref="B105:E105"/>
    <mergeCell ref="B118:E118"/>
    <mergeCell ref="B119:E119"/>
    <mergeCell ref="B120:E120"/>
    <mergeCell ref="B121:E121"/>
    <mergeCell ref="B122:E122"/>
    <mergeCell ref="B123:E123"/>
    <mergeCell ref="B112:E112"/>
    <mergeCell ref="B113:E113"/>
    <mergeCell ref="B114:E114"/>
    <mergeCell ref="B115:E115"/>
    <mergeCell ref="B116:E116"/>
    <mergeCell ref="B117:E117"/>
    <mergeCell ref="B131:E131"/>
    <mergeCell ref="B132:E132"/>
    <mergeCell ref="B134:E134"/>
    <mergeCell ref="B135:E135"/>
    <mergeCell ref="B136:E136"/>
    <mergeCell ref="B137:E137"/>
    <mergeCell ref="B124:E124"/>
    <mergeCell ref="B125:E125"/>
    <mergeCell ref="B126:E126"/>
    <mergeCell ref="B127:E127"/>
    <mergeCell ref="B128:E128"/>
    <mergeCell ref="B130:E130"/>
    <mergeCell ref="B145:E145"/>
    <mergeCell ref="B146:E146"/>
    <mergeCell ref="B147:E147"/>
    <mergeCell ref="B149:E149"/>
    <mergeCell ref="B150:E150"/>
    <mergeCell ref="B151:E151"/>
    <mergeCell ref="B138:E138"/>
    <mergeCell ref="B140:E140"/>
    <mergeCell ref="B141:E141"/>
    <mergeCell ref="B142:E142"/>
    <mergeCell ref="B143:E143"/>
    <mergeCell ref="B144:E144"/>
    <mergeCell ref="A180:A187"/>
    <mergeCell ref="B180:J187"/>
    <mergeCell ref="A189:G189"/>
    <mergeCell ref="I189:J189"/>
    <mergeCell ref="A190:G197"/>
    <mergeCell ref="I190:J197"/>
    <mergeCell ref="B164:E164"/>
    <mergeCell ref="B167:I167"/>
    <mergeCell ref="A169:H169"/>
    <mergeCell ref="A170:A177"/>
    <mergeCell ref="B170:J177"/>
    <mergeCell ref="A179:H179"/>
    <mergeCell ref="B158:E158"/>
    <mergeCell ref="B159:E159"/>
    <mergeCell ref="B160:E160"/>
    <mergeCell ref="B161:E161"/>
    <mergeCell ref="B162:E162"/>
    <mergeCell ref="B163:E163"/>
    <mergeCell ref="B152:J152"/>
    <mergeCell ref="B153:E153"/>
    <mergeCell ref="B154:E154"/>
    <mergeCell ref="B155:E155"/>
    <mergeCell ref="B156:E156"/>
    <mergeCell ref="B157:E157"/>
  </mergeCells>
  <phoneticPr fontId="13" type="noConversion"/>
  <pageMargins left="0.25" right="0.25" top="0.75" bottom="0.75" header="0.3" footer="0.3"/>
  <pageSetup paperSize="9" scale="16" orientation="portrait" r:id="rId1"/>
  <headerFooter scaleWithDoc="0" alignWithMargins="0"/>
  <extLst>
    <ext xmlns:x14="http://schemas.microsoft.com/office/spreadsheetml/2009/9/main" uri="{CCE6A557-97BC-4b89-ADB6-D9C93CAAB3DF}">
      <x14:dataValidations xmlns:xm="http://schemas.microsoft.com/office/excel/2006/main" count="5">
        <x14:dataValidation type="list" allowBlank="1" showInputMessage="1" showErrorMessage="1" xr:uid="{5097E053-BF1B-4278-85A2-419B6DFA1316}">
          <x14:formula1>
            <xm:f>Eenheden!$A$1:$A$5</xm:f>
          </x14:formula1>
          <xm:sqref>G21</xm:sqref>
        </x14:dataValidation>
        <x14:dataValidation type="list" allowBlank="1" showInputMessage="1" showErrorMessage="1" xr:uid="{5F8E5E7C-E072-4E3B-802D-A3E92A0FECDA}">
          <x14:formula1>
            <xm:f>Eenheden!$A$1:$A$6</xm:f>
          </x14:formula1>
          <xm:sqref>G26:G34 G38 G43:G45 G49 G53:G54</xm:sqref>
        </x14:dataValidation>
        <x14:dataValidation type="list" allowBlank="1" showInputMessage="1" showErrorMessage="1" xr:uid="{3B6C6C6E-616B-4374-B7B5-49A194AB2483}">
          <x14:formula1>
            <xm:f>Eenheden!$A$1:$A$7</xm:f>
          </x14:formula1>
          <xm:sqref>G145:G146 G142:G143 G131 G135:G137</xm:sqref>
        </x14:dataValidation>
        <x14:dataValidation type="list" allowBlank="1" showInputMessage="1" showErrorMessage="1" xr:uid="{B4460803-1325-46FA-A575-145379785D62}">
          <x14:formula1>
            <xm:f>Eenheden!$A$1:$A$8</xm:f>
          </x14:formula1>
          <xm:sqref>G135:G137 G139 G154:G163</xm:sqref>
        </x14:dataValidation>
        <x14:dataValidation type="list" allowBlank="1" showInputMessage="1" showErrorMessage="1" xr:uid="{EBFF6F82-7EBC-4DA7-B5FD-3AB1137EE163}">
          <x14:formula1>
            <xm:f>Eenheden!$A$1:$A$9</xm:f>
          </x14:formula1>
          <xm:sqref>G150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8448E-91E7-4232-853C-8BF93CFC86E5}">
  <sheetPr>
    <pageSetUpPr fitToPage="1"/>
  </sheetPr>
  <dimension ref="A1:BO247"/>
  <sheetViews>
    <sheetView showGridLines="0" topLeftCell="A58" zoomScale="85" zoomScaleNormal="85" zoomScaleSheetLayoutView="85" workbookViewId="0">
      <selection activeCell="H138" sqref="H138"/>
    </sheetView>
  </sheetViews>
  <sheetFormatPr defaultColWidth="9.109375" defaultRowHeight="14.4" x14ac:dyDescent="0.3"/>
  <cols>
    <col min="2" max="2" width="25" customWidth="1"/>
    <col min="5" max="5" width="11.109375" customWidth="1"/>
    <col min="6" max="6" width="12.33203125" customWidth="1"/>
    <col min="7" max="7" width="22.109375" customWidth="1"/>
    <col min="8" max="8" width="17.88671875" customWidth="1"/>
    <col min="9" max="9" width="24.5546875" customWidth="1"/>
    <col min="10" max="10" width="35.33203125" customWidth="1"/>
  </cols>
  <sheetData>
    <row r="1" spans="1:10" ht="21" x14ac:dyDescent="0.4">
      <c r="A1" s="19" t="s">
        <v>44</v>
      </c>
      <c r="B1" s="19"/>
      <c r="C1" s="19"/>
      <c r="D1" s="19"/>
      <c r="E1" s="19"/>
      <c r="F1" s="19"/>
      <c r="G1" s="19"/>
      <c r="H1" s="19"/>
      <c r="I1" s="212" t="s">
        <v>154</v>
      </c>
      <c r="J1" s="212"/>
    </row>
    <row r="4" spans="1:10" ht="15" customHeight="1" x14ac:dyDescent="0.3">
      <c r="A4" s="213" t="s">
        <v>45</v>
      </c>
      <c r="B4" s="213"/>
      <c r="C4" s="213"/>
      <c r="D4" s="213"/>
      <c r="E4" s="213"/>
      <c r="F4" s="213"/>
      <c r="G4" s="213"/>
      <c r="H4" s="213"/>
      <c r="I4" s="213"/>
      <c r="J4" s="213"/>
    </row>
    <row r="5" spans="1:10" x14ac:dyDescent="0.3">
      <c r="A5" s="213"/>
      <c r="B5" s="213"/>
      <c r="C5" s="213"/>
      <c r="D5" s="213"/>
      <c r="E5" s="213"/>
      <c r="F5" s="213"/>
      <c r="G5" s="213"/>
      <c r="H5" s="213"/>
      <c r="I5" s="213"/>
      <c r="J5" s="213"/>
    </row>
    <row r="6" spans="1:10" x14ac:dyDescent="0.3">
      <c r="A6" s="213"/>
      <c r="B6" s="213"/>
      <c r="C6" s="213"/>
      <c r="D6" s="213"/>
      <c r="E6" s="213"/>
      <c r="F6" s="213"/>
      <c r="G6" s="213"/>
      <c r="H6" s="213"/>
      <c r="I6" s="213"/>
      <c r="J6" s="213"/>
    </row>
    <row r="8" spans="1:10" ht="19.5" customHeight="1" x14ac:dyDescent="0.3">
      <c r="A8" s="220" t="s">
        <v>23</v>
      </c>
      <c r="B8" s="221"/>
      <c r="C8" s="221"/>
      <c r="D8" s="221"/>
      <c r="E8" s="221"/>
      <c r="F8" s="221"/>
      <c r="G8" s="221"/>
      <c r="H8" s="221"/>
      <c r="I8" s="221"/>
      <c r="J8" s="221"/>
    </row>
    <row r="9" spans="1:10" ht="19.5" customHeight="1" x14ac:dyDescent="0.3">
      <c r="A9" s="214" t="s">
        <v>12</v>
      </c>
      <c r="B9" s="215"/>
      <c r="C9" s="216" t="str">
        <f>IF(Totaalblad!D6=0," ",Totaalblad!D6)</f>
        <v xml:space="preserve"> </v>
      </c>
      <c r="D9" s="217"/>
      <c r="E9" s="217"/>
      <c r="F9" s="217"/>
      <c r="G9" s="217"/>
      <c r="H9" s="217"/>
      <c r="I9" s="217"/>
      <c r="J9" s="217"/>
    </row>
    <row r="10" spans="1:10" ht="19.5" customHeight="1" x14ac:dyDescent="0.3">
      <c r="A10" s="214" t="s">
        <v>10</v>
      </c>
      <c r="B10" s="215"/>
      <c r="C10" s="216" t="str">
        <f>IF(Totaalblad!D7=0," ",Totaalblad!D7)</f>
        <v xml:space="preserve"> </v>
      </c>
      <c r="D10" s="217"/>
      <c r="E10" s="217"/>
      <c r="F10" s="217"/>
      <c r="G10" s="217"/>
      <c r="H10" s="217"/>
      <c r="I10" s="217"/>
      <c r="J10" s="217"/>
    </row>
    <row r="11" spans="1:10" ht="19.5" customHeight="1" x14ac:dyDescent="0.3">
      <c r="A11" s="214" t="s">
        <v>9</v>
      </c>
      <c r="B11" s="215"/>
      <c r="C11" s="216" t="str">
        <f>IF(Totaalblad!D8=0," ",Totaalblad!D8)</f>
        <v xml:space="preserve"> </v>
      </c>
      <c r="D11" s="217"/>
      <c r="E11" s="217"/>
      <c r="F11" s="217"/>
      <c r="G11" s="217"/>
      <c r="H11" s="217"/>
      <c r="I11" s="217"/>
      <c r="J11" s="217"/>
    </row>
    <row r="12" spans="1:10" ht="19.5" customHeight="1" x14ac:dyDescent="0.3">
      <c r="A12" s="218" t="s">
        <v>24</v>
      </c>
      <c r="B12" s="219"/>
      <c r="C12" s="216" t="str">
        <f>IF(Totaalblad!D9=0," ",Totaalblad!D9)</f>
        <v xml:space="preserve"> </v>
      </c>
      <c r="D12" s="217"/>
      <c r="E12" s="217"/>
      <c r="F12" s="217"/>
      <c r="G12" s="217"/>
      <c r="H12" s="217"/>
      <c r="I12" s="217"/>
      <c r="J12" s="217"/>
    </row>
    <row r="13" spans="1:10" ht="19.5" customHeight="1" x14ac:dyDescent="0.3">
      <c r="A13" s="214" t="s">
        <v>8</v>
      </c>
      <c r="B13" s="215"/>
      <c r="C13" s="216" t="str">
        <f>IF(Totaalblad!D10=0," ",Totaalblad!D10)</f>
        <v xml:space="preserve"> </v>
      </c>
      <c r="D13" s="217"/>
      <c r="E13" s="217"/>
      <c r="F13" s="217"/>
      <c r="G13" s="217"/>
      <c r="H13" s="217"/>
      <c r="I13" s="217"/>
      <c r="J13" s="217"/>
    </row>
    <row r="14" spans="1:10" ht="19.5" customHeight="1" x14ac:dyDescent="0.3">
      <c r="A14" s="214" t="s">
        <v>7</v>
      </c>
      <c r="B14" s="215"/>
      <c r="C14" s="216" t="str">
        <f>IF(Totaalblad!D11=0," ",Totaalblad!D11)</f>
        <v xml:space="preserve"> </v>
      </c>
      <c r="D14" s="217"/>
      <c r="E14" s="217"/>
      <c r="F14" s="217"/>
      <c r="G14" s="217"/>
      <c r="H14" s="217"/>
      <c r="I14" s="217"/>
      <c r="J14" s="217"/>
    </row>
    <row r="15" spans="1:10" x14ac:dyDescent="0.3">
      <c r="C15" s="11"/>
      <c r="D15" s="11"/>
      <c r="E15" s="11"/>
      <c r="F15" s="11"/>
      <c r="G15" s="11"/>
      <c r="H15" s="11"/>
      <c r="I15" s="11"/>
      <c r="J15" s="11"/>
    </row>
    <row r="16" spans="1:10" s="2" customFormat="1" ht="24" customHeight="1" x14ac:dyDescent="0.3">
      <c r="A16" s="25"/>
      <c r="B16" s="25"/>
      <c r="C16" s="25"/>
      <c r="D16" s="25"/>
      <c r="E16" s="25"/>
      <c r="F16" s="25"/>
      <c r="G16" s="25"/>
      <c r="H16" s="25"/>
      <c r="I16" s="25"/>
      <c r="J16" s="26"/>
    </row>
    <row r="17" spans="1:67" s="13" customFormat="1" ht="33" customHeight="1" x14ac:dyDescent="0.3">
      <c r="A17" s="222" t="s">
        <v>155</v>
      </c>
      <c r="B17" s="222"/>
      <c r="C17" s="222"/>
      <c r="D17" s="222"/>
      <c r="E17" s="222"/>
      <c r="F17" s="222"/>
      <c r="G17" s="222"/>
      <c r="H17" s="222"/>
      <c r="I17" s="222"/>
      <c r="J17" s="22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row>
    <row r="18" spans="1:67" s="13" customFormat="1" ht="14.25" customHeight="1" x14ac:dyDescent="0.3">
      <c r="A18" s="2"/>
      <c r="B18" s="20"/>
      <c r="C18" s="20"/>
      <c r="D18" s="20"/>
      <c r="E18" s="20"/>
      <c r="F18" s="20"/>
      <c r="G18" s="20"/>
      <c r="H18" s="20"/>
      <c r="I18" s="20"/>
      <c r="J18" s="21"/>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row>
    <row r="19" spans="1:67" s="14" customFormat="1" ht="25.5" customHeight="1" x14ac:dyDescent="0.3">
      <c r="A19" s="22"/>
      <c r="B19" s="22"/>
      <c r="C19" s="22"/>
      <c r="D19" s="22"/>
      <c r="E19" s="22"/>
      <c r="F19" s="22"/>
      <c r="G19" s="22"/>
      <c r="H19" s="22"/>
      <c r="I19" s="22"/>
      <c r="J19" s="23"/>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row>
    <row r="20" spans="1:67" s="14" customFormat="1" ht="20.25" customHeight="1" x14ac:dyDescent="0.3">
      <c r="A20" s="15"/>
      <c r="B20" s="223" t="s">
        <v>51</v>
      </c>
      <c r="C20" s="223"/>
      <c r="D20" s="223"/>
      <c r="E20" s="223"/>
      <c r="F20" s="16" t="s">
        <v>0</v>
      </c>
      <c r="G20" s="16" t="s">
        <v>6</v>
      </c>
      <c r="H20" s="17" t="s">
        <v>5</v>
      </c>
      <c r="I20" s="24" t="s">
        <v>4</v>
      </c>
      <c r="J20" s="18" t="s">
        <v>156</v>
      </c>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row>
    <row r="21" spans="1:67" ht="20.25" customHeight="1" x14ac:dyDescent="0.3">
      <c r="A21" s="68"/>
      <c r="B21" s="158" t="s">
        <v>52</v>
      </c>
      <c r="C21" s="158"/>
      <c r="D21" s="158"/>
      <c r="E21" s="158"/>
      <c r="F21" s="60" t="s">
        <v>53</v>
      </c>
      <c r="G21" s="61" t="s">
        <v>37</v>
      </c>
      <c r="H21" s="62"/>
      <c r="I21" s="64">
        <v>209.79</v>
      </c>
      <c r="J21" s="69">
        <f>+H21*I21</f>
        <v>0</v>
      </c>
    </row>
    <row r="22" spans="1:67" ht="20.25" customHeight="1" x14ac:dyDescent="0.3">
      <c r="A22" s="68"/>
      <c r="B22" s="157" t="s">
        <v>3</v>
      </c>
      <c r="C22" s="157"/>
      <c r="D22" s="157"/>
      <c r="E22" s="157"/>
      <c r="F22" s="70"/>
      <c r="G22" s="71"/>
      <c r="H22" s="72"/>
      <c r="I22" s="73"/>
      <c r="J22" s="74">
        <f>SUM(J21:J21)</f>
        <v>0</v>
      </c>
    </row>
    <row r="23" spans="1:67" x14ac:dyDescent="0.3">
      <c r="A23" s="75"/>
      <c r="B23" s="76"/>
      <c r="C23" s="77"/>
      <c r="D23" s="77"/>
      <c r="E23" s="77"/>
      <c r="F23" s="77"/>
      <c r="G23" s="78"/>
      <c r="H23" s="77"/>
      <c r="I23" s="79"/>
      <c r="J23" s="77"/>
    </row>
    <row r="24" spans="1:67" s="14" customFormat="1" ht="20.25" customHeight="1" x14ac:dyDescent="0.3">
      <c r="A24" s="80"/>
      <c r="B24" s="171" t="s">
        <v>30</v>
      </c>
      <c r="C24" s="171"/>
      <c r="D24" s="171"/>
      <c r="E24" s="171"/>
      <c r="F24" s="66" t="s">
        <v>0</v>
      </c>
      <c r="G24" s="66" t="s">
        <v>6</v>
      </c>
      <c r="H24" s="66" t="s">
        <v>5</v>
      </c>
      <c r="I24" s="81" t="s">
        <v>4</v>
      </c>
      <c r="J24" s="81" t="s">
        <v>156</v>
      </c>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row>
    <row r="25" spans="1:67" s="14" customFormat="1" ht="20.25" customHeight="1" x14ac:dyDescent="0.3">
      <c r="A25" s="80"/>
      <c r="B25" s="210" t="s">
        <v>61</v>
      </c>
      <c r="C25" s="210"/>
      <c r="D25" s="210"/>
      <c r="E25" s="210"/>
      <c r="F25" s="82"/>
      <c r="G25" s="82"/>
      <c r="H25" s="82"/>
      <c r="I25" s="67"/>
      <c r="J25" s="67"/>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row>
    <row r="26" spans="1:67" s="14" customFormat="1" ht="20.25" customHeight="1" x14ac:dyDescent="0.3">
      <c r="A26" s="68"/>
      <c r="B26" s="158" t="s">
        <v>54</v>
      </c>
      <c r="C26" s="158"/>
      <c r="D26" s="158"/>
      <c r="E26" s="158"/>
      <c r="F26" s="60" t="s">
        <v>31</v>
      </c>
      <c r="G26" s="61" t="s">
        <v>37</v>
      </c>
      <c r="H26" s="62"/>
      <c r="I26" s="63">
        <v>232.53</v>
      </c>
      <c r="J26" s="69">
        <f>+H26*I26</f>
        <v>0</v>
      </c>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row>
    <row r="27" spans="1:67" s="14" customFormat="1" ht="20.25" customHeight="1" x14ac:dyDescent="0.3">
      <c r="A27" s="68"/>
      <c r="B27" s="158" t="s">
        <v>54</v>
      </c>
      <c r="C27" s="158"/>
      <c r="D27" s="158"/>
      <c r="E27" s="158"/>
      <c r="F27" s="60" t="s">
        <v>32</v>
      </c>
      <c r="G27" s="61" t="s">
        <v>55</v>
      </c>
      <c r="H27" s="62"/>
      <c r="I27" s="64">
        <v>55.65</v>
      </c>
      <c r="J27" s="69">
        <f>+H27*I27</f>
        <v>0</v>
      </c>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row>
    <row r="28" spans="1:67" s="14" customFormat="1" ht="20.25" customHeight="1" x14ac:dyDescent="0.3">
      <c r="A28" s="68"/>
      <c r="B28" s="158" t="s">
        <v>56</v>
      </c>
      <c r="C28" s="158"/>
      <c r="D28" s="158"/>
      <c r="E28" s="158"/>
      <c r="F28" s="60" t="s">
        <v>33</v>
      </c>
      <c r="G28" s="61" t="s">
        <v>37</v>
      </c>
      <c r="H28" s="62"/>
      <c r="I28" s="64">
        <v>330.79</v>
      </c>
      <c r="J28" s="69">
        <f>+H28*I28</f>
        <v>0</v>
      </c>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row>
    <row r="29" spans="1:67" s="14" customFormat="1" ht="20.25" customHeight="1" x14ac:dyDescent="0.3">
      <c r="A29" s="68"/>
      <c r="B29" s="158" t="s">
        <v>56</v>
      </c>
      <c r="C29" s="158"/>
      <c r="D29" s="158"/>
      <c r="E29" s="158"/>
      <c r="F29" s="60" t="s">
        <v>34</v>
      </c>
      <c r="G29" s="61" t="s">
        <v>55</v>
      </c>
      <c r="H29" s="62"/>
      <c r="I29" s="64">
        <v>83.84</v>
      </c>
      <c r="J29" s="69">
        <f>+H29*I29</f>
        <v>0</v>
      </c>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row>
    <row r="30" spans="1:67" s="14" customFormat="1" ht="20.25" customHeight="1" x14ac:dyDescent="0.3">
      <c r="A30" s="80"/>
      <c r="B30" s="175" t="s">
        <v>57</v>
      </c>
      <c r="C30" s="175"/>
      <c r="D30" s="175"/>
      <c r="E30" s="175"/>
      <c r="F30" s="65"/>
      <c r="G30" s="65"/>
      <c r="H30" s="66"/>
      <c r="I30" s="67"/>
      <c r="J30" s="83"/>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row>
    <row r="31" spans="1:67" s="14" customFormat="1" ht="20.25" customHeight="1" x14ac:dyDescent="0.3">
      <c r="A31" s="68"/>
      <c r="B31" s="158" t="s">
        <v>54</v>
      </c>
      <c r="C31" s="158"/>
      <c r="D31" s="158"/>
      <c r="E31" s="158"/>
      <c r="F31" s="60" t="s">
        <v>31</v>
      </c>
      <c r="G31" s="61" t="s">
        <v>37</v>
      </c>
      <c r="H31" s="62"/>
      <c r="I31" s="63">
        <v>208.26</v>
      </c>
      <c r="J31" s="69">
        <f>+H31*I31</f>
        <v>0</v>
      </c>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row>
    <row r="32" spans="1:67" s="14" customFormat="1" ht="20.25" customHeight="1" x14ac:dyDescent="0.3">
      <c r="A32" s="68"/>
      <c r="B32" s="158" t="s">
        <v>54</v>
      </c>
      <c r="C32" s="158"/>
      <c r="D32" s="158"/>
      <c r="E32" s="158"/>
      <c r="F32" s="60" t="s">
        <v>32</v>
      </c>
      <c r="G32" s="61" t="s">
        <v>55</v>
      </c>
      <c r="H32" s="62"/>
      <c r="I32" s="64">
        <v>48.7</v>
      </c>
      <c r="J32" s="69">
        <f>+H32*I32</f>
        <v>0</v>
      </c>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row>
    <row r="33" spans="1:67" s="14" customFormat="1" ht="20.25" customHeight="1" x14ac:dyDescent="0.3">
      <c r="A33" s="68"/>
      <c r="B33" s="158" t="s">
        <v>56</v>
      </c>
      <c r="C33" s="158"/>
      <c r="D33" s="158"/>
      <c r="E33" s="158"/>
      <c r="F33" s="60" t="s">
        <v>33</v>
      </c>
      <c r="G33" s="61" t="s">
        <v>37</v>
      </c>
      <c r="H33" s="62"/>
      <c r="I33" s="64">
        <v>291.97000000000003</v>
      </c>
      <c r="J33" s="69">
        <f>+H33*I33</f>
        <v>0</v>
      </c>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row>
    <row r="34" spans="1:67" ht="20.25" customHeight="1" x14ac:dyDescent="0.3">
      <c r="A34" s="68"/>
      <c r="B34" s="158" t="s">
        <v>56</v>
      </c>
      <c r="C34" s="158"/>
      <c r="D34" s="158"/>
      <c r="E34" s="158"/>
      <c r="F34" s="60" t="s">
        <v>34</v>
      </c>
      <c r="G34" s="61" t="s">
        <v>55</v>
      </c>
      <c r="H34" s="62"/>
      <c r="I34" s="64">
        <v>72.7</v>
      </c>
      <c r="J34" s="69">
        <f>+H34*I34</f>
        <v>0</v>
      </c>
    </row>
    <row r="35" spans="1:67" ht="20.25" customHeight="1" x14ac:dyDescent="0.3">
      <c r="A35" s="68"/>
      <c r="B35" s="157" t="s">
        <v>3</v>
      </c>
      <c r="C35" s="157"/>
      <c r="D35" s="157"/>
      <c r="E35" s="157"/>
      <c r="F35" s="70"/>
      <c r="G35" s="71"/>
      <c r="H35" s="84"/>
      <c r="I35" s="73"/>
      <c r="J35" s="74">
        <f>SUM(J26:J34)</f>
        <v>0</v>
      </c>
    </row>
    <row r="36" spans="1:67" x14ac:dyDescent="0.3">
      <c r="A36" s="77"/>
      <c r="B36" s="77"/>
      <c r="C36" s="77"/>
      <c r="D36" s="77"/>
      <c r="E36" s="77"/>
      <c r="F36" s="77"/>
      <c r="G36" s="77"/>
      <c r="H36" s="77"/>
      <c r="I36" s="77"/>
      <c r="J36" s="77"/>
    </row>
    <row r="37" spans="1:67" s="14" customFormat="1" ht="20.25" customHeight="1" x14ac:dyDescent="0.3">
      <c r="A37" s="80"/>
      <c r="B37" s="171" t="s">
        <v>35</v>
      </c>
      <c r="C37" s="171"/>
      <c r="D37" s="171"/>
      <c r="E37" s="171"/>
      <c r="F37" s="66" t="s">
        <v>0</v>
      </c>
      <c r="G37" s="66" t="s">
        <v>6</v>
      </c>
      <c r="H37" s="66" t="s">
        <v>5</v>
      </c>
      <c r="I37" s="81" t="s">
        <v>4</v>
      </c>
      <c r="J37" s="81" t="s">
        <v>156</v>
      </c>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row>
    <row r="38" spans="1:67" s="14" customFormat="1" ht="20.25" customHeight="1" x14ac:dyDescent="0.3">
      <c r="A38" s="68"/>
      <c r="B38" s="158" t="s">
        <v>35</v>
      </c>
      <c r="C38" s="158"/>
      <c r="D38" s="158"/>
      <c r="E38" s="158"/>
      <c r="F38" s="60" t="s">
        <v>36</v>
      </c>
      <c r="G38" s="61" t="s">
        <v>37</v>
      </c>
      <c r="H38" s="62"/>
      <c r="I38" s="63">
        <v>54.31</v>
      </c>
      <c r="J38" s="69">
        <f>+H38*I38</f>
        <v>0</v>
      </c>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row>
    <row r="39" spans="1:67" ht="20.25" customHeight="1" x14ac:dyDescent="0.3">
      <c r="A39" s="68"/>
      <c r="B39" s="157" t="s">
        <v>3</v>
      </c>
      <c r="C39" s="157"/>
      <c r="D39" s="157"/>
      <c r="E39" s="157"/>
      <c r="F39" s="70"/>
      <c r="G39" s="71"/>
      <c r="H39" s="72"/>
      <c r="I39" s="73"/>
      <c r="J39" s="74">
        <f>SUM(J38:J38)</f>
        <v>0</v>
      </c>
    </row>
    <row r="40" spans="1:67" x14ac:dyDescent="0.3">
      <c r="A40" s="77"/>
      <c r="B40" s="77"/>
      <c r="C40" s="77"/>
      <c r="D40" s="77"/>
      <c r="E40" s="77"/>
      <c r="F40" s="77"/>
      <c r="G40" s="77"/>
      <c r="H40" s="77"/>
      <c r="I40" s="77"/>
      <c r="J40" s="77"/>
    </row>
    <row r="41" spans="1:67" s="14" customFormat="1" ht="20.25" customHeight="1" x14ac:dyDescent="0.3">
      <c r="A41" s="80"/>
      <c r="B41" s="171" t="s">
        <v>58</v>
      </c>
      <c r="C41" s="171"/>
      <c r="D41" s="171"/>
      <c r="E41" s="171"/>
      <c r="F41" s="66" t="s">
        <v>0</v>
      </c>
      <c r="G41" s="66" t="s">
        <v>6</v>
      </c>
      <c r="H41" s="66" t="s">
        <v>5</v>
      </c>
      <c r="I41" s="81" t="s">
        <v>4</v>
      </c>
      <c r="J41" s="81" t="s">
        <v>156</v>
      </c>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row>
    <row r="42" spans="1:67" s="14" customFormat="1" ht="20.25" customHeight="1" x14ac:dyDescent="0.3">
      <c r="A42" s="80"/>
      <c r="B42" s="210" t="s">
        <v>61</v>
      </c>
      <c r="C42" s="210"/>
      <c r="D42" s="210"/>
      <c r="E42" s="210"/>
      <c r="F42" s="82"/>
      <c r="G42" s="82"/>
      <c r="H42" s="82"/>
      <c r="I42" s="67"/>
      <c r="J42" s="67"/>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row>
    <row r="43" spans="1:67" s="14" customFormat="1" ht="20.25" customHeight="1" x14ac:dyDescent="0.3">
      <c r="A43" s="68"/>
      <c r="B43" s="158" t="s">
        <v>58</v>
      </c>
      <c r="C43" s="158"/>
      <c r="D43" s="158"/>
      <c r="E43" s="158"/>
      <c r="F43" s="60" t="s">
        <v>59</v>
      </c>
      <c r="G43" s="61" t="s">
        <v>37</v>
      </c>
      <c r="H43" s="62"/>
      <c r="I43" s="63">
        <v>115.42</v>
      </c>
      <c r="J43" s="69">
        <f>+H43*I43</f>
        <v>0</v>
      </c>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row>
    <row r="44" spans="1:67" s="14" customFormat="1" ht="20.25" customHeight="1" x14ac:dyDescent="0.3">
      <c r="A44" s="80"/>
      <c r="B44" s="175" t="s">
        <v>57</v>
      </c>
      <c r="C44" s="175"/>
      <c r="D44" s="175"/>
      <c r="E44" s="175"/>
      <c r="F44" s="65"/>
      <c r="G44" s="65"/>
      <c r="H44" s="66"/>
      <c r="I44" s="67"/>
      <c r="J44" s="83"/>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row>
    <row r="45" spans="1:67" s="14" customFormat="1" ht="20.25" customHeight="1" x14ac:dyDescent="0.3">
      <c r="A45" s="68"/>
      <c r="B45" s="158" t="s">
        <v>58</v>
      </c>
      <c r="C45" s="158"/>
      <c r="D45" s="158"/>
      <c r="E45" s="158"/>
      <c r="F45" s="60" t="s">
        <v>59</v>
      </c>
      <c r="G45" s="61" t="s">
        <v>37</v>
      </c>
      <c r="H45" s="62"/>
      <c r="I45" s="63">
        <v>105.15</v>
      </c>
      <c r="J45" s="69">
        <f>+H45*I45</f>
        <v>0</v>
      </c>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row>
    <row r="46" spans="1:67" ht="20.25" customHeight="1" x14ac:dyDescent="0.3">
      <c r="A46" s="68"/>
      <c r="B46" s="157" t="s">
        <v>3</v>
      </c>
      <c r="C46" s="157"/>
      <c r="D46" s="157"/>
      <c r="E46" s="157"/>
      <c r="F46" s="70"/>
      <c r="G46" s="71"/>
      <c r="H46" s="84"/>
      <c r="I46" s="73"/>
      <c r="J46" s="74">
        <f>SUM(J43:J45)</f>
        <v>0</v>
      </c>
    </row>
    <row r="47" spans="1:67" x14ac:dyDescent="0.3">
      <c r="A47" s="77"/>
      <c r="B47" s="77"/>
      <c r="C47" s="77"/>
      <c r="D47" s="77"/>
      <c r="E47" s="77"/>
      <c r="F47" s="77"/>
      <c r="G47" s="77"/>
      <c r="H47" s="77"/>
      <c r="I47" s="77"/>
      <c r="J47" s="77"/>
    </row>
    <row r="48" spans="1:67" s="14" customFormat="1" ht="20.25" customHeight="1" x14ac:dyDescent="0.3">
      <c r="A48" s="80"/>
      <c r="B48" s="171" t="s">
        <v>60</v>
      </c>
      <c r="C48" s="171"/>
      <c r="D48" s="171"/>
      <c r="E48" s="171"/>
      <c r="F48" s="66" t="s">
        <v>0</v>
      </c>
      <c r="G48" s="66" t="s">
        <v>6</v>
      </c>
      <c r="H48" s="66" t="s">
        <v>5</v>
      </c>
      <c r="I48" s="81" t="s">
        <v>4</v>
      </c>
      <c r="J48" s="81" t="s">
        <v>156</v>
      </c>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row>
    <row r="49" spans="1:67" s="14" customFormat="1" ht="20.25" customHeight="1" x14ac:dyDescent="0.3">
      <c r="A49" s="68"/>
      <c r="B49" s="158" t="s">
        <v>60</v>
      </c>
      <c r="C49" s="158"/>
      <c r="D49" s="158"/>
      <c r="E49" s="158"/>
      <c r="F49" s="60" t="s">
        <v>62</v>
      </c>
      <c r="G49" s="61" t="s">
        <v>37</v>
      </c>
      <c r="H49" s="62"/>
      <c r="I49" s="63">
        <v>152.18</v>
      </c>
      <c r="J49" s="69">
        <f>+H49*I49</f>
        <v>0</v>
      </c>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row>
    <row r="50" spans="1:67" ht="20.25" customHeight="1" x14ac:dyDescent="0.3">
      <c r="A50" s="68"/>
      <c r="B50" s="157" t="s">
        <v>3</v>
      </c>
      <c r="C50" s="157"/>
      <c r="D50" s="157"/>
      <c r="E50" s="157"/>
      <c r="F50" s="70"/>
      <c r="G50" s="71"/>
      <c r="H50" s="84"/>
      <c r="I50" s="73"/>
      <c r="J50" s="74">
        <f>SUM(J49:J49)</f>
        <v>0</v>
      </c>
    </row>
    <row r="51" spans="1:67" x14ac:dyDescent="0.3">
      <c r="A51" s="77"/>
      <c r="B51" s="77"/>
      <c r="C51" s="77"/>
      <c r="D51" s="77"/>
      <c r="E51" s="77"/>
      <c r="F51" s="77"/>
      <c r="G51" s="77"/>
      <c r="H51" s="77"/>
      <c r="I51" s="77"/>
      <c r="J51" s="77"/>
    </row>
    <row r="52" spans="1:67" s="14" customFormat="1" ht="32.25" customHeight="1" x14ac:dyDescent="0.3">
      <c r="A52" s="80"/>
      <c r="B52" s="211" t="s">
        <v>63</v>
      </c>
      <c r="C52" s="211"/>
      <c r="D52" s="211"/>
      <c r="E52" s="211"/>
      <c r="F52" s="66" t="s">
        <v>0</v>
      </c>
      <c r="G52" s="66" t="s">
        <v>6</v>
      </c>
      <c r="H52" s="66" t="s">
        <v>5</v>
      </c>
      <c r="I52" s="81" t="s">
        <v>4</v>
      </c>
      <c r="J52" s="81" t="s">
        <v>156</v>
      </c>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row>
    <row r="53" spans="1:67" s="14" customFormat="1" ht="20.25" customHeight="1" x14ac:dyDescent="0.3">
      <c r="A53" s="68"/>
      <c r="B53" s="158" t="s">
        <v>64</v>
      </c>
      <c r="C53" s="158"/>
      <c r="D53" s="158"/>
      <c r="E53" s="158"/>
      <c r="F53" s="60" t="s">
        <v>65</v>
      </c>
      <c r="G53" s="61" t="s">
        <v>55</v>
      </c>
      <c r="H53" s="62"/>
      <c r="I53" s="64">
        <v>96.63</v>
      </c>
      <c r="J53" s="69">
        <f>+H53*I53</f>
        <v>0</v>
      </c>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row>
    <row r="54" spans="1:67" s="14" customFormat="1" ht="20.25" customHeight="1" x14ac:dyDescent="0.3">
      <c r="A54" s="68"/>
      <c r="B54" s="158" t="s">
        <v>66</v>
      </c>
      <c r="C54" s="158"/>
      <c r="D54" s="158"/>
      <c r="E54" s="158"/>
      <c r="F54" s="60" t="s">
        <v>67</v>
      </c>
      <c r="G54" s="61" t="s">
        <v>55</v>
      </c>
      <c r="H54" s="62"/>
      <c r="I54" s="64">
        <v>96.63</v>
      </c>
      <c r="J54" s="69">
        <f>+H54*I54</f>
        <v>0</v>
      </c>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row>
    <row r="55" spans="1:67" ht="20.25" customHeight="1" x14ac:dyDescent="0.3">
      <c r="A55" s="68"/>
      <c r="B55" s="157" t="s">
        <v>3</v>
      </c>
      <c r="C55" s="157"/>
      <c r="D55" s="157"/>
      <c r="E55" s="157"/>
      <c r="F55" s="70"/>
      <c r="G55" s="71"/>
      <c r="H55" s="84"/>
      <c r="I55" s="73"/>
      <c r="J55" s="74">
        <f>SUM(J53:J54)</f>
        <v>0</v>
      </c>
    </row>
    <row r="56" spans="1:67" x14ac:dyDescent="0.3">
      <c r="A56" s="77"/>
      <c r="B56" s="77"/>
      <c r="C56" s="77"/>
      <c r="D56" s="77"/>
      <c r="E56" s="77"/>
      <c r="F56" s="77"/>
      <c r="G56" s="77"/>
      <c r="H56" s="77"/>
      <c r="I56" s="77"/>
      <c r="J56" s="77"/>
    </row>
    <row r="57" spans="1:67" s="14" customFormat="1" ht="32.25" customHeight="1" x14ac:dyDescent="0.3">
      <c r="A57" s="80"/>
      <c r="B57" s="171" t="s">
        <v>68</v>
      </c>
      <c r="C57" s="171"/>
      <c r="D57" s="171"/>
      <c r="E57" s="171"/>
      <c r="F57" s="66" t="s">
        <v>0</v>
      </c>
      <c r="G57" s="66" t="s">
        <v>140</v>
      </c>
      <c r="H57" s="66" t="s">
        <v>141</v>
      </c>
      <c r="I57" s="85" t="s">
        <v>142</v>
      </c>
      <c r="J57" s="81" t="s">
        <v>157</v>
      </c>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row>
    <row r="58" spans="1:67" s="14" customFormat="1" ht="20.25" customHeight="1" x14ac:dyDescent="0.3">
      <c r="A58" s="68"/>
      <c r="B58" s="158" t="s">
        <v>167</v>
      </c>
      <c r="C58" s="158"/>
      <c r="D58" s="158"/>
      <c r="E58" s="158"/>
      <c r="F58" s="60" t="s">
        <v>70</v>
      </c>
      <c r="G58" s="63">
        <v>4221.6000000000004</v>
      </c>
      <c r="H58" s="63">
        <v>422.16</v>
      </c>
      <c r="I58" s="86"/>
      <c r="J58" s="69">
        <f>+H58*I58</f>
        <v>0</v>
      </c>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row>
    <row r="59" spans="1:67" s="14" customFormat="1" ht="20.25" customHeight="1" x14ac:dyDescent="0.3">
      <c r="A59" s="68"/>
      <c r="B59" s="158" t="s">
        <v>168</v>
      </c>
      <c r="C59" s="158"/>
      <c r="D59" s="158"/>
      <c r="E59" s="158"/>
      <c r="F59" s="60" t="s">
        <v>70</v>
      </c>
      <c r="G59" s="63">
        <v>4421.7</v>
      </c>
      <c r="H59" s="63">
        <v>442.17</v>
      </c>
      <c r="I59" s="86"/>
      <c r="J59" s="69">
        <f t="shared" ref="J59:J64" si="0">+H59*I59</f>
        <v>0</v>
      </c>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row>
    <row r="60" spans="1:67" s="14" customFormat="1" ht="20.25" customHeight="1" x14ac:dyDescent="0.3">
      <c r="A60" s="68"/>
      <c r="B60" s="158" t="s">
        <v>169</v>
      </c>
      <c r="C60" s="158"/>
      <c r="D60" s="158"/>
      <c r="E60" s="158"/>
      <c r="F60" s="60" t="s">
        <v>73</v>
      </c>
      <c r="G60" s="63">
        <v>8443.2000000000007</v>
      </c>
      <c r="H60" s="63">
        <v>844.32</v>
      </c>
      <c r="I60" s="86"/>
      <c r="J60" s="69">
        <f t="shared" si="0"/>
        <v>0</v>
      </c>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row>
    <row r="61" spans="1:67" s="14" customFormat="1" ht="20.25" customHeight="1" x14ac:dyDescent="0.3">
      <c r="A61" s="68"/>
      <c r="B61" s="158" t="s">
        <v>170</v>
      </c>
      <c r="C61" s="158"/>
      <c r="D61" s="158"/>
      <c r="E61" s="158"/>
      <c r="F61" s="60" t="s">
        <v>73</v>
      </c>
      <c r="G61" s="63">
        <v>8843.4</v>
      </c>
      <c r="H61" s="63">
        <v>884.34</v>
      </c>
      <c r="I61" s="86"/>
      <c r="J61" s="69">
        <f t="shared" si="0"/>
        <v>0</v>
      </c>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row>
    <row r="62" spans="1:67" s="14" customFormat="1" ht="20.25" customHeight="1" x14ac:dyDescent="0.3">
      <c r="A62" s="68"/>
      <c r="B62" s="158" t="s">
        <v>171</v>
      </c>
      <c r="C62" s="158"/>
      <c r="D62" s="158"/>
      <c r="E62" s="158"/>
      <c r="F62" s="60" t="s">
        <v>75</v>
      </c>
      <c r="G62" s="63">
        <v>16886.400000000001</v>
      </c>
      <c r="H62" s="63">
        <v>1688.64</v>
      </c>
      <c r="I62" s="86"/>
      <c r="J62" s="69">
        <f t="shared" si="0"/>
        <v>0</v>
      </c>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row>
    <row r="63" spans="1:67" s="14" customFormat="1" ht="20.25" customHeight="1" x14ac:dyDescent="0.3">
      <c r="A63" s="68"/>
      <c r="B63" s="158" t="s">
        <v>172</v>
      </c>
      <c r="C63" s="158"/>
      <c r="D63" s="158"/>
      <c r="E63" s="158"/>
      <c r="F63" s="87" t="s">
        <v>75</v>
      </c>
      <c r="G63" s="63">
        <v>17686.8</v>
      </c>
      <c r="H63" s="88">
        <v>1768.68</v>
      </c>
      <c r="I63" s="89"/>
      <c r="J63" s="69">
        <f t="shared" si="0"/>
        <v>0</v>
      </c>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row>
    <row r="64" spans="1:67" s="14" customFormat="1" ht="20.25" customHeight="1" x14ac:dyDescent="0.3">
      <c r="A64" s="68"/>
      <c r="B64" s="158" t="s">
        <v>173</v>
      </c>
      <c r="C64" s="158"/>
      <c r="D64" s="158"/>
      <c r="E64" s="158"/>
      <c r="F64" s="87" t="s">
        <v>174</v>
      </c>
      <c r="G64" s="63">
        <v>26530.400000000001</v>
      </c>
      <c r="H64" s="88">
        <v>2653.04</v>
      </c>
      <c r="I64" s="89"/>
      <c r="J64" s="69">
        <f t="shared" si="0"/>
        <v>0</v>
      </c>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row>
    <row r="65" spans="1:67" ht="20.25" customHeight="1" x14ac:dyDescent="0.3">
      <c r="A65" s="68"/>
      <c r="B65" s="157" t="s">
        <v>3</v>
      </c>
      <c r="C65" s="157"/>
      <c r="D65" s="157"/>
      <c r="E65" s="157"/>
      <c r="F65" s="70"/>
      <c r="G65" s="71"/>
      <c r="H65" s="72"/>
      <c r="I65" s="90"/>
      <c r="J65" s="74">
        <f>SUM(J58:J64)</f>
        <v>0</v>
      </c>
    </row>
    <row r="66" spans="1:67" x14ac:dyDescent="0.3">
      <c r="A66" s="77"/>
      <c r="B66" s="77"/>
      <c r="C66" s="77"/>
      <c r="D66" s="77"/>
      <c r="E66" s="77"/>
      <c r="F66" s="77"/>
      <c r="G66" s="77"/>
      <c r="H66" s="77"/>
      <c r="I66" s="77"/>
      <c r="J66" s="77"/>
    </row>
    <row r="67" spans="1:67" s="14" customFormat="1" ht="33" customHeight="1" x14ac:dyDescent="0.3">
      <c r="A67" s="80"/>
      <c r="B67" s="171" t="s">
        <v>76</v>
      </c>
      <c r="C67" s="171"/>
      <c r="D67" s="171"/>
      <c r="E67" s="171"/>
      <c r="F67" s="66" t="s">
        <v>0</v>
      </c>
      <c r="G67" s="66" t="s">
        <v>140</v>
      </c>
      <c r="H67" s="66" t="s">
        <v>141</v>
      </c>
      <c r="I67" s="85" t="s">
        <v>142</v>
      </c>
      <c r="J67" s="81" t="s">
        <v>157</v>
      </c>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row>
    <row r="68" spans="1:67" s="14" customFormat="1" ht="20.25" customHeight="1" x14ac:dyDescent="0.3">
      <c r="A68" s="80"/>
      <c r="B68" s="210" t="s">
        <v>61</v>
      </c>
      <c r="C68" s="210"/>
      <c r="D68" s="210"/>
      <c r="E68" s="210"/>
      <c r="F68" s="82"/>
      <c r="G68" s="82"/>
      <c r="H68" s="82"/>
      <c r="I68" s="67"/>
      <c r="J68" s="67"/>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row>
    <row r="69" spans="1:67" s="14" customFormat="1" ht="20.25" customHeight="1" x14ac:dyDescent="0.3">
      <c r="A69" s="68"/>
      <c r="B69" s="158" t="s">
        <v>158</v>
      </c>
      <c r="C69" s="158"/>
      <c r="D69" s="158"/>
      <c r="E69" s="158"/>
      <c r="F69" s="60" t="s">
        <v>77</v>
      </c>
      <c r="G69" s="63">
        <v>3581.4</v>
      </c>
      <c r="H69" s="91">
        <v>298.45</v>
      </c>
      <c r="I69" s="86"/>
      <c r="J69" s="69">
        <f>+H69*I69</f>
        <v>0</v>
      </c>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row>
    <row r="70" spans="1:67" s="14" customFormat="1" ht="20.25" customHeight="1" x14ac:dyDescent="0.3">
      <c r="A70" s="68"/>
      <c r="B70" s="158" t="s">
        <v>159</v>
      </c>
      <c r="C70" s="158"/>
      <c r="D70" s="158"/>
      <c r="E70" s="158"/>
      <c r="F70" s="60" t="s">
        <v>77</v>
      </c>
      <c r="G70" s="63">
        <v>3751.2</v>
      </c>
      <c r="H70" s="91">
        <v>312.60000000000002</v>
      </c>
      <c r="I70" s="86"/>
      <c r="J70" s="69">
        <f>+H70*I70</f>
        <v>0</v>
      </c>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row>
    <row r="71" spans="1:67" s="14" customFormat="1" ht="20.25" customHeight="1" x14ac:dyDescent="0.3">
      <c r="A71" s="68"/>
      <c r="B71" s="158" t="s">
        <v>160</v>
      </c>
      <c r="C71" s="158"/>
      <c r="D71" s="158"/>
      <c r="E71" s="158"/>
      <c r="F71" s="60" t="s">
        <v>80</v>
      </c>
      <c r="G71" s="64">
        <v>9521.76</v>
      </c>
      <c r="H71" s="91">
        <v>793.48</v>
      </c>
      <c r="I71" s="86"/>
      <c r="J71" s="69">
        <f t="shared" ref="J71:J75" si="1">+H71*I71</f>
        <v>0</v>
      </c>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row>
    <row r="72" spans="1:67" s="14" customFormat="1" ht="20.25" customHeight="1" x14ac:dyDescent="0.3">
      <c r="A72" s="68"/>
      <c r="B72" s="158" t="s">
        <v>161</v>
      </c>
      <c r="C72" s="158"/>
      <c r="D72" s="158"/>
      <c r="E72" s="158"/>
      <c r="F72" s="60" t="s">
        <v>80</v>
      </c>
      <c r="G72" s="64">
        <v>9973.08</v>
      </c>
      <c r="H72" s="91">
        <v>831.09</v>
      </c>
      <c r="I72" s="86"/>
      <c r="J72" s="69">
        <f t="shared" si="1"/>
        <v>0</v>
      </c>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row>
    <row r="73" spans="1:67" s="14" customFormat="1" ht="20.25" customHeight="1" x14ac:dyDescent="0.3">
      <c r="A73" s="68"/>
      <c r="B73" s="158" t="s">
        <v>165</v>
      </c>
      <c r="C73" s="158"/>
      <c r="D73" s="158"/>
      <c r="E73" s="158"/>
      <c r="F73" s="60" t="s">
        <v>82</v>
      </c>
      <c r="G73" s="64">
        <v>30875.4</v>
      </c>
      <c r="H73" s="91">
        <v>2572.9499999999998</v>
      </c>
      <c r="I73" s="86"/>
      <c r="J73" s="69">
        <f t="shared" si="1"/>
        <v>0</v>
      </c>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row>
    <row r="74" spans="1:67" s="14" customFormat="1" ht="20.25" customHeight="1" x14ac:dyDescent="0.3">
      <c r="A74" s="68"/>
      <c r="B74" s="158" t="s">
        <v>163</v>
      </c>
      <c r="C74" s="158"/>
      <c r="D74" s="158"/>
      <c r="E74" s="158"/>
      <c r="F74" s="60" t="s">
        <v>162</v>
      </c>
      <c r="G74" s="64">
        <v>7504.68</v>
      </c>
      <c r="H74" s="92">
        <v>625.39</v>
      </c>
      <c r="I74" s="93"/>
      <c r="J74" s="69">
        <f t="shared" si="1"/>
        <v>0</v>
      </c>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row>
    <row r="75" spans="1:67" s="14" customFormat="1" ht="20.25" customHeight="1" x14ac:dyDescent="0.3">
      <c r="A75" s="68"/>
      <c r="B75" s="94" t="s">
        <v>164</v>
      </c>
      <c r="C75" s="94"/>
      <c r="D75" s="94"/>
      <c r="E75" s="94"/>
      <c r="F75" s="60" t="s">
        <v>166</v>
      </c>
      <c r="G75" s="64">
        <v>20207.16</v>
      </c>
      <c r="H75" s="92">
        <v>1683.93</v>
      </c>
      <c r="I75" s="93"/>
      <c r="J75" s="69">
        <f t="shared" si="1"/>
        <v>0</v>
      </c>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row>
    <row r="76" spans="1:67" s="14" customFormat="1" ht="20.25" customHeight="1" x14ac:dyDescent="0.3">
      <c r="A76" s="80"/>
      <c r="B76" s="175" t="s">
        <v>57</v>
      </c>
      <c r="C76" s="175"/>
      <c r="D76" s="175"/>
      <c r="E76" s="175"/>
      <c r="F76" s="65"/>
      <c r="G76" s="65"/>
      <c r="H76" s="66"/>
      <c r="I76" s="67"/>
      <c r="J76" s="83"/>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row>
    <row r="77" spans="1:67" s="14" customFormat="1" ht="20.25" customHeight="1" x14ac:dyDescent="0.3">
      <c r="A77" s="68"/>
      <c r="B77" s="158" t="s">
        <v>158</v>
      </c>
      <c r="C77" s="158"/>
      <c r="D77" s="158"/>
      <c r="E77" s="158"/>
      <c r="F77" s="60" t="s">
        <v>77</v>
      </c>
      <c r="G77" s="63">
        <v>3115.08</v>
      </c>
      <c r="H77" s="91">
        <v>259.58999999999997</v>
      </c>
      <c r="I77" s="86"/>
      <c r="J77" s="69">
        <f>+H77*I77</f>
        <v>0</v>
      </c>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row>
    <row r="78" spans="1:67" s="14" customFormat="1" ht="20.25" customHeight="1" x14ac:dyDescent="0.3">
      <c r="A78" s="68"/>
      <c r="B78" s="158" t="s">
        <v>159</v>
      </c>
      <c r="C78" s="158"/>
      <c r="D78" s="158"/>
      <c r="E78" s="158"/>
      <c r="F78" s="60" t="s">
        <v>77</v>
      </c>
      <c r="G78" s="64">
        <v>3262.68</v>
      </c>
      <c r="H78" s="91">
        <v>271.89</v>
      </c>
      <c r="I78" s="86"/>
      <c r="J78" s="69">
        <f>+H78*I78</f>
        <v>0</v>
      </c>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row>
    <row r="79" spans="1:67" s="14" customFormat="1" ht="20.25" customHeight="1" x14ac:dyDescent="0.3">
      <c r="A79" s="68"/>
      <c r="B79" s="158" t="s">
        <v>160</v>
      </c>
      <c r="C79" s="158"/>
      <c r="D79" s="158"/>
      <c r="E79" s="158"/>
      <c r="F79" s="60" t="s">
        <v>80</v>
      </c>
      <c r="G79" s="64">
        <v>8303.4</v>
      </c>
      <c r="H79" s="91">
        <v>691.95</v>
      </c>
      <c r="I79" s="86"/>
      <c r="J79" s="69">
        <f t="shared" ref="J79:J83" si="2">+H79*I79</f>
        <v>0</v>
      </c>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row>
    <row r="80" spans="1:67" s="14" customFormat="1" ht="20.25" customHeight="1" x14ac:dyDescent="0.3">
      <c r="A80" s="68"/>
      <c r="B80" s="158" t="s">
        <v>161</v>
      </c>
      <c r="C80" s="158"/>
      <c r="D80" s="158"/>
      <c r="E80" s="158"/>
      <c r="F80" s="60" t="s">
        <v>80</v>
      </c>
      <c r="G80" s="64">
        <v>8697</v>
      </c>
      <c r="H80" s="91">
        <v>724.75</v>
      </c>
      <c r="I80" s="86"/>
      <c r="J80" s="69">
        <f t="shared" si="2"/>
        <v>0</v>
      </c>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row>
    <row r="81" spans="1:67" s="14" customFormat="1" ht="20.25" customHeight="1" x14ac:dyDescent="0.3">
      <c r="A81" s="68"/>
      <c r="B81" s="158" t="s">
        <v>165</v>
      </c>
      <c r="C81" s="158"/>
      <c r="D81" s="158"/>
      <c r="E81" s="158"/>
      <c r="F81" s="60" t="s">
        <v>82</v>
      </c>
      <c r="G81" s="64">
        <v>26814</v>
      </c>
      <c r="H81" s="91">
        <v>2234.5</v>
      </c>
      <c r="I81" s="86"/>
      <c r="J81" s="69">
        <f t="shared" si="2"/>
        <v>0</v>
      </c>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row>
    <row r="82" spans="1:67" s="14" customFormat="1" ht="20.25" customHeight="1" x14ac:dyDescent="0.3">
      <c r="A82" s="68"/>
      <c r="B82" s="158" t="s">
        <v>163</v>
      </c>
      <c r="C82" s="158"/>
      <c r="D82" s="158"/>
      <c r="E82" s="158"/>
      <c r="F82" s="87" t="s">
        <v>162</v>
      </c>
      <c r="G82" s="64">
        <v>6527.04</v>
      </c>
      <c r="H82" s="95">
        <v>543.91999999999996</v>
      </c>
      <c r="I82" s="89"/>
      <c r="J82" s="96">
        <f t="shared" si="2"/>
        <v>0</v>
      </c>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row>
    <row r="83" spans="1:67" s="14" customFormat="1" ht="20.25" customHeight="1" x14ac:dyDescent="0.3">
      <c r="A83" s="68"/>
      <c r="B83" s="94" t="s">
        <v>164</v>
      </c>
      <c r="C83" s="94"/>
      <c r="D83" s="94"/>
      <c r="E83" s="94"/>
      <c r="F83" s="87" t="s">
        <v>166</v>
      </c>
      <c r="G83" s="64">
        <v>17544.84</v>
      </c>
      <c r="H83" s="95">
        <v>1462.07</v>
      </c>
      <c r="I83" s="89"/>
      <c r="J83" s="96">
        <f t="shared" si="2"/>
        <v>0</v>
      </c>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row>
    <row r="84" spans="1:67" ht="20.25" customHeight="1" x14ac:dyDescent="0.3">
      <c r="A84" s="68"/>
      <c r="B84" s="157" t="s">
        <v>3</v>
      </c>
      <c r="C84" s="157"/>
      <c r="D84" s="157"/>
      <c r="E84" s="157"/>
      <c r="F84" s="70"/>
      <c r="G84" s="71"/>
      <c r="H84" s="72"/>
      <c r="I84" s="90"/>
      <c r="J84" s="74">
        <f>SUM(J69:J83)</f>
        <v>0</v>
      </c>
    </row>
    <row r="85" spans="1:67" x14ac:dyDescent="0.3">
      <c r="A85" s="77"/>
      <c r="B85" s="77"/>
      <c r="C85" s="77"/>
      <c r="D85" s="77"/>
      <c r="E85" s="77"/>
      <c r="F85" s="77"/>
      <c r="G85" s="77"/>
      <c r="H85" s="77"/>
      <c r="I85" s="77"/>
      <c r="J85" s="77"/>
    </row>
    <row r="86" spans="1:67" ht="32.25" customHeight="1" x14ac:dyDescent="0.3">
      <c r="A86" s="80"/>
      <c r="B86" s="171" t="s">
        <v>83</v>
      </c>
      <c r="C86" s="171"/>
      <c r="D86" s="171"/>
      <c r="E86" s="171"/>
      <c r="F86" s="66" t="s">
        <v>0</v>
      </c>
      <c r="G86" s="66" t="s">
        <v>140</v>
      </c>
      <c r="H86" s="66" t="s">
        <v>141</v>
      </c>
      <c r="I86" s="85" t="s">
        <v>142</v>
      </c>
      <c r="J86" s="81" t="s">
        <v>157</v>
      </c>
    </row>
    <row r="87" spans="1:67" ht="19.2" customHeight="1" x14ac:dyDescent="0.3">
      <c r="A87" s="68"/>
      <c r="B87" s="158" t="s">
        <v>201</v>
      </c>
      <c r="C87" s="158"/>
      <c r="D87" s="158"/>
      <c r="E87" s="158"/>
      <c r="F87" s="60" t="s">
        <v>84</v>
      </c>
      <c r="G87" s="63">
        <v>1082.6400000000001</v>
      </c>
      <c r="H87" s="91">
        <v>180.45</v>
      </c>
      <c r="I87" s="62"/>
      <c r="J87" s="69">
        <f>+H87*I87</f>
        <v>0</v>
      </c>
    </row>
    <row r="88" spans="1:67" ht="19.2" customHeight="1" x14ac:dyDescent="0.3">
      <c r="A88" s="68"/>
      <c r="B88" s="158" t="s">
        <v>202</v>
      </c>
      <c r="C88" s="158"/>
      <c r="D88" s="158"/>
      <c r="E88" s="158"/>
      <c r="F88" s="87" t="s">
        <v>84</v>
      </c>
      <c r="G88" s="63">
        <v>1133.94</v>
      </c>
      <c r="H88" s="95">
        <v>188.99</v>
      </c>
      <c r="I88" s="62"/>
      <c r="J88" s="69">
        <f>+H88*I88</f>
        <v>0</v>
      </c>
    </row>
    <row r="89" spans="1:67" ht="15.6" x14ac:dyDescent="0.3">
      <c r="A89" s="68"/>
      <c r="B89" s="157" t="s">
        <v>3</v>
      </c>
      <c r="C89" s="157"/>
      <c r="D89" s="157"/>
      <c r="E89" s="157"/>
      <c r="F89" s="70"/>
      <c r="G89" s="71"/>
      <c r="H89" s="72"/>
      <c r="I89" s="73"/>
      <c r="J89" s="74">
        <f>SUM(J87:J88)</f>
        <v>0</v>
      </c>
    </row>
    <row r="90" spans="1:67" ht="15" customHeight="1" x14ac:dyDescent="0.3">
      <c r="A90" s="77"/>
      <c r="B90" s="77"/>
      <c r="C90" s="77"/>
      <c r="D90" s="77"/>
      <c r="E90" s="77"/>
      <c r="F90" s="77"/>
      <c r="G90" s="77"/>
      <c r="H90" s="77"/>
      <c r="I90" s="77"/>
      <c r="J90" s="77"/>
    </row>
    <row r="91" spans="1:67" ht="20.25" customHeight="1" x14ac:dyDescent="0.3">
      <c r="A91" s="80"/>
      <c r="B91" s="171" t="s">
        <v>85</v>
      </c>
      <c r="C91" s="171"/>
      <c r="D91" s="171"/>
      <c r="E91" s="171"/>
      <c r="F91" s="66" t="s">
        <v>0</v>
      </c>
      <c r="G91" s="66" t="s">
        <v>6</v>
      </c>
      <c r="H91" s="66" t="s">
        <v>5</v>
      </c>
      <c r="I91" s="81" t="s">
        <v>4</v>
      </c>
      <c r="J91" s="81" t="s">
        <v>156</v>
      </c>
    </row>
    <row r="92" spans="1:67" ht="19.95" customHeight="1" x14ac:dyDescent="0.3">
      <c r="A92" s="68"/>
      <c r="B92" s="158" t="s">
        <v>197</v>
      </c>
      <c r="C92" s="158"/>
      <c r="D92" s="158"/>
      <c r="E92" s="158"/>
      <c r="F92" s="60" t="s">
        <v>87</v>
      </c>
      <c r="G92" s="61" t="s">
        <v>71</v>
      </c>
      <c r="H92" s="62"/>
      <c r="I92" s="63">
        <v>1136.52</v>
      </c>
      <c r="J92" s="69">
        <f>+H92*I92</f>
        <v>0</v>
      </c>
    </row>
    <row r="93" spans="1:67" ht="19.95" customHeight="1" x14ac:dyDescent="0.3">
      <c r="A93" s="68"/>
      <c r="B93" s="158" t="s">
        <v>198</v>
      </c>
      <c r="C93" s="158"/>
      <c r="D93" s="158"/>
      <c r="E93" s="158"/>
      <c r="F93" s="60" t="s">
        <v>87</v>
      </c>
      <c r="G93" s="61" t="s">
        <v>71</v>
      </c>
      <c r="H93" s="62"/>
      <c r="I93" s="63">
        <v>1190.4000000000001</v>
      </c>
      <c r="J93" s="69">
        <f t="shared" ref="J93:J95" si="3">+H93*I93</f>
        <v>0</v>
      </c>
    </row>
    <row r="94" spans="1:67" ht="19.95" customHeight="1" x14ac:dyDescent="0.3">
      <c r="A94" s="68"/>
      <c r="B94" s="158" t="s">
        <v>199</v>
      </c>
      <c r="C94" s="158"/>
      <c r="D94" s="158"/>
      <c r="E94" s="158"/>
      <c r="F94" s="60" t="s">
        <v>89</v>
      </c>
      <c r="G94" s="61" t="s">
        <v>71</v>
      </c>
      <c r="H94" s="62"/>
      <c r="I94" s="63">
        <v>5114.88</v>
      </c>
      <c r="J94" s="69">
        <f t="shared" si="3"/>
        <v>0</v>
      </c>
    </row>
    <row r="95" spans="1:67" ht="19.95" customHeight="1" x14ac:dyDescent="0.3">
      <c r="A95" s="68"/>
      <c r="B95" s="158" t="s">
        <v>200</v>
      </c>
      <c r="C95" s="158"/>
      <c r="D95" s="158"/>
      <c r="E95" s="158"/>
      <c r="F95" s="87" t="s">
        <v>89</v>
      </c>
      <c r="G95" s="61" t="s">
        <v>71</v>
      </c>
      <c r="H95" s="97"/>
      <c r="I95" s="98">
        <v>5357.34</v>
      </c>
      <c r="J95" s="69">
        <f t="shared" si="3"/>
        <v>0</v>
      </c>
    </row>
    <row r="96" spans="1:67" ht="15.6" x14ac:dyDescent="0.3">
      <c r="A96" s="68"/>
      <c r="B96" s="157" t="s">
        <v>3</v>
      </c>
      <c r="C96" s="157"/>
      <c r="D96" s="157"/>
      <c r="E96" s="157"/>
      <c r="F96" s="70"/>
      <c r="G96" s="71"/>
      <c r="H96" s="72"/>
      <c r="I96" s="73"/>
      <c r="J96" s="74">
        <f>SUM(J92:J95)</f>
        <v>0</v>
      </c>
    </row>
    <row r="97" spans="1:10" x14ac:dyDescent="0.3">
      <c r="A97" s="77"/>
      <c r="B97" s="77"/>
      <c r="C97" s="77"/>
      <c r="D97" s="77"/>
      <c r="E97" s="77"/>
      <c r="F97" s="77"/>
      <c r="G97" s="77"/>
      <c r="H97" s="77"/>
      <c r="I97" s="77"/>
      <c r="J97" s="77"/>
    </row>
    <row r="98" spans="1:10" ht="30" customHeight="1" x14ac:dyDescent="0.3">
      <c r="A98" s="80"/>
      <c r="B98" s="171" t="s">
        <v>99</v>
      </c>
      <c r="C98" s="171"/>
      <c r="D98" s="171"/>
      <c r="E98" s="171"/>
      <c r="F98" s="66" t="s">
        <v>0</v>
      </c>
      <c r="G98" s="66" t="s">
        <v>140</v>
      </c>
      <c r="H98" s="66" t="s">
        <v>141</v>
      </c>
      <c r="I98" s="85" t="s">
        <v>142</v>
      </c>
      <c r="J98" s="81" t="s">
        <v>157</v>
      </c>
    </row>
    <row r="99" spans="1:10" ht="20.25" customHeight="1" x14ac:dyDescent="0.3">
      <c r="A99" s="80"/>
      <c r="B99" s="175" t="s">
        <v>61</v>
      </c>
      <c r="C99" s="175"/>
      <c r="D99" s="175"/>
      <c r="E99" s="175"/>
      <c r="F99" s="66"/>
      <c r="G99" s="66"/>
      <c r="H99" s="66"/>
      <c r="I99" s="81"/>
      <c r="J99" s="81"/>
    </row>
    <row r="100" spans="1:10" ht="19.2" customHeight="1" x14ac:dyDescent="0.3">
      <c r="A100" s="68"/>
      <c r="B100" s="158" t="s">
        <v>175</v>
      </c>
      <c r="C100" s="158"/>
      <c r="D100" s="158"/>
      <c r="E100" s="158"/>
      <c r="F100" s="60" t="s">
        <v>90</v>
      </c>
      <c r="G100" s="63">
        <v>1034.4000000000001</v>
      </c>
      <c r="H100" s="99">
        <v>86.2</v>
      </c>
      <c r="I100" s="86"/>
      <c r="J100" s="69">
        <f>+H100*I100</f>
        <v>0</v>
      </c>
    </row>
    <row r="101" spans="1:10" ht="19.2" customHeight="1" x14ac:dyDescent="0.3">
      <c r="A101" s="68"/>
      <c r="B101" s="158" t="s">
        <v>176</v>
      </c>
      <c r="C101" s="158"/>
      <c r="D101" s="158"/>
      <c r="E101" s="158"/>
      <c r="F101" s="60" t="s">
        <v>90</v>
      </c>
      <c r="G101" s="63">
        <v>1083.48</v>
      </c>
      <c r="H101" s="99">
        <v>90.29</v>
      </c>
      <c r="I101" s="86"/>
      <c r="J101" s="69">
        <f t="shared" ref="J101:J105" si="4">+H101*I101</f>
        <v>0</v>
      </c>
    </row>
    <row r="102" spans="1:10" ht="19.2" customHeight="1" x14ac:dyDescent="0.3">
      <c r="A102" s="68"/>
      <c r="B102" s="158" t="s">
        <v>177</v>
      </c>
      <c r="C102" s="158"/>
      <c r="D102" s="158"/>
      <c r="E102" s="158"/>
      <c r="F102" s="60" t="s">
        <v>91</v>
      </c>
      <c r="G102" s="63">
        <v>2533.08</v>
      </c>
      <c r="H102" s="99">
        <v>211.09</v>
      </c>
      <c r="I102" s="86"/>
      <c r="J102" s="69">
        <f t="shared" si="4"/>
        <v>0</v>
      </c>
    </row>
    <row r="103" spans="1:10" ht="19.2" customHeight="1" x14ac:dyDescent="0.3">
      <c r="A103" s="68"/>
      <c r="B103" s="158" t="s">
        <v>178</v>
      </c>
      <c r="C103" s="158"/>
      <c r="D103" s="158"/>
      <c r="E103" s="158"/>
      <c r="F103" s="60" t="s">
        <v>91</v>
      </c>
      <c r="G103" s="63">
        <v>2653.2</v>
      </c>
      <c r="H103" s="99">
        <v>221.1</v>
      </c>
      <c r="I103" s="86"/>
      <c r="J103" s="69">
        <f t="shared" si="4"/>
        <v>0</v>
      </c>
    </row>
    <row r="104" spans="1:10" ht="19.2" customHeight="1" x14ac:dyDescent="0.3">
      <c r="A104" s="68"/>
      <c r="B104" s="158" t="s">
        <v>179</v>
      </c>
      <c r="C104" s="158"/>
      <c r="D104" s="158"/>
      <c r="E104" s="158"/>
      <c r="F104" s="60" t="s">
        <v>92</v>
      </c>
      <c r="G104" s="63">
        <v>5092.32</v>
      </c>
      <c r="H104" s="99">
        <v>424.36</v>
      </c>
      <c r="I104" s="86"/>
      <c r="J104" s="69">
        <f t="shared" si="4"/>
        <v>0</v>
      </c>
    </row>
    <row r="105" spans="1:10" ht="19.2" customHeight="1" x14ac:dyDescent="0.3">
      <c r="A105" s="68"/>
      <c r="B105" s="158" t="s">
        <v>180</v>
      </c>
      <c r="C105" s="158"/>
      <c r="D105" s="158"/>
      <c r="E105" s="158"/>
      <c r="F105" s="87" t="s">
        <v>92</v>
      </c>
      <c r="G105" s="100">
        <v>5333.64</v>
      </c>
      <c r="H105" s="101">
        <v>444.47</v>
      </c>
      <c r="I105" s="86"/>
      <c r="J105" s="69">
        <f t="shared" si="4"/>
        <v>0</v>
      </c>
    </row>
    <row r="106" spans="1:10" ht="19.2" customHeight="1" x14ac:dyDescent="0.3">
      <c r="A106" s="68"/>
      <c r="B106" s="159"/>
      <c r="C106" s="160"/>
      <c r="D106" s="160"/>
      <c r="E106" s="161"/>
      <c r="F106" s="66" t="s">
        <v>0</v>
      </c>
      <c r="G106" s="66" t="s">
        <v>6</v>
      </c>
      <c r="H106" s="66" t="s">
        <v>5</v>
      </c>
      <c r="I106" s="81" t="s">
        <v>4</v>
      </c>
      <c r="J106" s="81" t="s">
        <v>156</v>
      </c>
    </row>
    <row r="107" spans="1:10" ht="19.2" customHeight="1" x14ac:dyDescent="0.3">
      <c r="A107" s="68"/>
      <c r="B107" s="158" t="s">
        <v>93</v>
      </c>
      <c r="C107" s="158"/>
      <c r="D107" s="158"/>
      <c r="E107" s="158"/>
      <c r="F107" s="60" t="s">
        <v>94</v>
      </c>
      <c r="G107" s="61" t="s">
        <v>39</v>
      </c>
      <c r="H107" s="62"/>
      <c r="I107" s="63">
        <v>116.94</v>
      </c>
      <c r="J107" s="69">
        <f>+H107*I107</f>
        <v>0</v>
      </c>
    </row>
    <row r="108" spans="1:10" ht="19.2" customHeight="1" x14ac:dyDescent="0.3">
      <c r="A108" s="68"/>
      <c r="B108" s="158" t="s">
        <v>95</v>
      </c>
      <c r="C108" s="158"/>
      <c r="D108" s="158"/>
      <c r="E108" s="158"/>
      <c r="F108" s="60" t="s">
        <v>143</v>
      </c>
      <c r="G108" s="61" t="s">
        <v>39</v>
      </c>
      <c r="H108" s="62"/>
      <c r="I108" s="63">
        <v>116.94</v>
      </c>
      <c r="J108" s="69">
        <f>+H108*I108</f>
        <v>0</v>
      </c>
    </row>
    <row r="109" spans="1:10" ht="32.25" customHeight="1" x14ac:dyDescent="0.3">
      <c r="A109" s="80"/>
      <c r="B109" s="175" t="s">
        <v>57</v>
      </c>
      <c r="C109" s="175"/>
      <c r="D109" s="175"/>
      <c r="E109" s="175"/>
      <c r="F109" s="66" t="s">
        <v>0</v>
      </c>
      <c r="G109" s="66" t="s">
        <v>140</v>
      </c>
      <c r="H109" s="66" t="s">
        <v>141</v>
      </c>
      <c r="I109" s="85" t="s">
        <v>142</v>
      </c>
      <c r="J109" s="81" t="s">
        <v>157</v>
      </c>
    </row>
    <row r="110" spans="1:10" ht="19.2" customHeight="1" x14ac:dyDescent="0.3">
      <c r="A110" s="68"/>
      <c r="B110" s="158" t="s">
        <v>175</v>
      </c>
      <c r="C110" s="158"/>
      <c r="D110" s="158"/>
      <c r="E110" s="158"/>
      <c r="F110" s="60" t="s">
        <v>90</v>
      </c>
      <c r="G110" s="63">
        <v>881.16</v>
      </c>
      <c r="H110" s="99">
        <v>73.430000000000007</v>
      </c>
      <c r="I110" s="86"/>
      <c r="J110" s="69">
        <f>+H110*I110</f>
        <v>0</v>
      </c>
    </row>
    <row r="111" spans="1:10" ht="19.2" customHeight="1" x14ac:dyDescent="0.3">
      <c r="A111" s="68"/>
      <c r="B111" s="158" t="s">
        <v>176</v>
      </c>
      <c r="C111" s="158"/>
      <c r="D111" s="158"/>
      <c r="E111" s="158"/>
      <c r="F111" s="60" t="s">
        <v>90</v>
      </c>
      <c r="G111" s="63">
        <v>922.92</v>
      </c>
      <c r="H111" s="99">
        <v>76.91</v>
      </c>
      <c r="I111" s="86"/>
      <c r="J111" s="69">
        <f t="shared" ref="J111:J115" si="5">+H111*I111</f>
        <v>0</v>
      </c>
    </row>
    <row r="112" spans="1:10" ht="19.2" customHeight="1" x14ac:dyDescent="0.3">
      <c r="A112" s="68"/>
      <c r="B112" s="158" t="s">
        <v>177</v>
      </c>
      <c r="C112" s="158"/>
      <c r="D112" s="158"/>
      <c r="E112" s="158"/>
      <c r="F112" s="60" t="s">
        <v>91</v>
      </c>
      <c r="G112" s="63">
        <v>2157.84</v>
      </c>
      <c r="H112" s="99">
        <v>179.82</v>
      </c>
      <c r="I112" s="86"/>
      <c r="J112" s="69">
        <f t="shared" si="5"/>
        <v>0</v>
      </c>
    </row>
    <row r="113" spans="1:10" ht="19.2" customHeight="1" x14ac:dyDescent="0.3">
      <c r="A113" s="68"/>
      <c r="B113" s="158" t="s">
        <v>178</v>
      </c>
      <c r="C113" s="158"/>
      <c r="D113" s="158"/>
      <c r="E113" s="158"/>
      <c r="F113" s="60" t="s">
        <v>91</v>
      </c>
      <c r="G113" s="63">
        <v>2260.08</v>
      </c>
      <c r="H113" s="99">
        <v>188.34</v>
      </c>
      <c r="I113" s="86"/>
      <c r="J113" s="69">
        <f t="shared" si="5"/>
        <v>0</v>
      </c>
    </row>
    <row r="114" spans="1:10" ht="19.2" customHeight="1" x14ac:dyDescent="0.3">
      <c r="A114" s="68"/>
      <c r="B114" s="158" t="s">
        <v>179</v>
      </c>
      <c r="C114" s="158"/>
      <c r="D114" s="158"/>
      <c r="E114" s="158"/>
      <c r="F114" s="60" t="s">
        <v>92</v>
      </c>
      <c r="G114" s="63">
        <v>4337.88</v>
      </c>
      <c r="H114" s="99">
        <v>361.49</v>
      </c>
      <c r="I114" s="86"/>
      <c r="J114" s="69">
        <f t="shared" si="5"/>
        <v>0</v>
      </c>
    </row>
    <row r="115" spans="1:10" ht="19.2" customHeight="1" x14ac:dyDescent="0.3">
      <c r="A115" s="68"/>
      <c r="B115" s="158" t="s">
        <v>180</v>
      </c>
      <c r="C115" s="158"/>
      <c r="D115" s="158"/>
      <c r="E115" s="158"/>
      <c r="F115" s="87" t="s">
        <v>92</v>
      </c>
      <c r="G115" s="100">
        <v>4543.4399999999996</v>
      </c>
      <c r="H115" s="101">
        <v>378.62</v>
      </c>
      <c r="I115" s="86"/>
      <c r="J115" s="69">
        <f t="shared" si="5"/>
        <v>0</v>
      </c>
    </row>
    <row r="116" spans="1:10" ht="19.2" customHeight="1" x14ac:dyDescent="0.3">
      <c r="A116" s="68"/>
      <c r="B116" s="159"/>
      <c r="C116" s="160"/>
      <c r="D116" s="160"/>
      <c r="E116" s="161"/>
      <c r="F116" s="66" t="s">
        <v>0</v>
      </c>
      <c r="G116" s="66" t="s">
        <v>6</v>
      </c>
      <c r="H116" s="66" t="s">
        <v>5</v>
      </c>
      <c r="I116" s="81" t="s">
        <v>4</v>
      </c>
      <c r="J116" s="81" t="s">
        <v>156</v>
      </c>
    </row>
    <row r="117" spans="1:10" ht="19.2" customHeight="1" x14ac:dyDescent="0.3">
      <c r="A117" s="68"/>
      <c r="B117" s="158" t="s">
        <v>93</v>
      </c>
      <c r="C117" s="158"/>
      <c r="D117" s="158"/>
      <c r="E117" s="158"/>
      <c r="F117" s="60" t="s">
        <v>94</v>
      </c>
      <c r="G117" s="61" t="s">
        <v>39</v>
      </c>
      <c r="H117" s="62"/>
      <c r="I117" s="63">
        <v>99.61</v>
      </c>
      <c r="J117" s="69">
        <f>+H117*I117</f>
        <v>0</v>
      </c>
    </row>
    <row r="118" spans="1:10" ht="19.2" customHeight="1" x14ac:dyDescent="0.3">
      <c r="A118" s="68"/>
      <c r="B118" s="158" t="s">
        <v>95</v>
      </c>
      <c r="C118" s="158"/>
      <c r="D118" s="158"/>
      <c r="E118" s="158"/>
      <c r="F118" s="60" t="s">
        <v>143</v>
      </c>
      <c r="G118" s="61" t="s">
        <v>39</v>
      </c>
      <c r="H118" s="62"/>
      <c r="I118" s="63">
        <v>99.61</v>
      </c>
      <c r="J118" s="69">
        <f>+H118*I118</f>
        <v>0</v>
      </c>
    </row>
    <row r="119" spans="1:10" ht="19.2" customHeight="1" x14ac:dyDescent="0.3">
      <c r="A119" s="68"/>
      <c r="B119" s="157" t="s">
        <v>3</v>
      </c>
      <c r="C119" s="157"/>
      <c r="D119" s="157"/>
      <c r="E119" s="157"/>
      <c r="F119" s="70"/>
      <c r="G119" s="71"/>
      <c r="H119" s="84"/>
      <c r="I119" s="73"/>
      <c r="J119" s="74">
        <f>SUM(J100:J118)</f>
        <v>0</v>
      </c>
    </row>
    <row r="120" spans="1:10" x14ac:dyDescent="0.3">
      <c r="A120" s="77"/>
      <c r="B120" s="77"/>
      <c r="C120" s="77"/>
      <c r="D120" s="77"/>
      <c r="E120" s="77"/>
      <c r="F120" s="77"/>
      <c r="G120" s="77"/>
      <c r="H120" s="77"/>
      <c r="I120" s="77"/>
      <c r="J120" s="77"/>
    </row>
    <row r="121" spans="1:10" ht="32.25" customHeight="1" x14ac:dyDescent="0.3">
      <c r="A121" s="80"/>
      <c r="B121" s="171" t="s">
        <v>100</v>
      </c>
      <c r="C121" s="171"/>
      <c r="D121" s="171"/>
      <c r="E121" s="171"/>
      <c r="F121" s="66" t="s">
        <v>0</v>
      </c>
      <c r="G121" s="66" t="s">
        <v>140</v>
      </c>
      <c r="H121" s="66" t="s">
        <v>141</v>
      </c>
      <c r="I121" s="85" t="s">
        <v>142</v>
      </c>
      <c r="J121" s="81" t="s">
        <v>157</v>
      </c>
    </row>
    <row r="122" spans="1:10" ht="20.25" customHeight="1" x14ac:dyDescent="0.3">
      <c r="A122" s="80"/>
      <c r="B122" s="175" t="s">
        <v>61</v>
      </c>
      <c r="C122" s="175"/>
      <c r="D122" s="175"/>
      <c r="E122" s="175"/>
      <c r="F122" s="66"/>
      <c r="G122" s="66"/>
      <c r="H122" s="66"/>
      <c r="I122" s="81"/>
      <c r="J122" s="81"/>
    </row>
    <row r="123" spans="1:10" ht="19.2" customHeight="1" x14ac:dyDescent="0.3">
      <c r="A123" s="68"/>
      <c r="B123" s="158" t="s">
        <v>181</v>
      </c>
      <c r="C123" s="158"/>
      <c r="D123" s="158"/>
      <c r="E123" s="158"/>
      <c r="F123" s="60" t="s">
        <v>102</v>
      </c>
      <c r="G123" s="63">
        <v>6864.12</v>
      </c>
      <c r="H123" s="99">
        <v>572.01</v>
      </c>
      <c r="I123" s="86"/>
      <c r="J123" s="69">
        <f>+H123*I123</f>
        <v>0</v>
      </c>
    </row>
    <row r="124" spans="1:10" ht="19.2" customHeight="1" x14ac:dyDescent="0.3">
      <c r="A124" s="68"/>
      <c r="B124" s="158" t="s">
        <v>182</v>
      </c>
      <c r="C124" s="158"/>
      <c r="D124" s="158"/>
      <c r="E124" s="158"/>
      <c r="F124" s="60" t="s">
        <v>102</v>
      </c>
      <c r="G124" s="63">
        <v>7189.44</v>
      </c>
      <c r="H124" s="99">
        <v>599.12</v>
      </c>
      <c r="I124" s="86"/>
      <c r="J124" s="69">
        <f t="shared" ref="J124:J128" si="6">+H124*I124</f>
        <v>0</v>
      </c>
    </row>
    <row r="125" spans="1:10" ht="19.2" customHeight="1" x14ac:dyDescent="0.3">
      <c r="A125" s="68"/>
      <c r="B125" s="158" t="s">
        <v>183</v>
      </c>
      <c r="C125" s="158"/>
      <c r="D125" s="158"/>
      <c r="E125" s="158"/>
      <c r="F125" s="60" t="s">
        <v>104</v>
      </c>
      <c r="G125" s="63">
        <v>10677.48</v>
      </c>
      <c r="H125" s="99">
        <v>889.79</v>
      </c>
      <c r="I125" s="86"/>
      <c r="J125" s="69">
        <f t="shared" si="6"/>
        <v>0</v>
      </c>
    </row>
    <row r="126" spans="1:10" ht="19.2" customHeight="1" x14ac:dyDescent="0.3">
      <c r="A126" s="68"/>
      <c r="B126" s="158" t="s">
        <v>184</v>
      </c>
      <c r="C126" s="158"/>
      <c r="D126" s="158"/>
      <c r="E126" s="158"/>
      <c r="F126" s="60" t="s">
        <v>104</v>
      </c>
      <c r="G126" s="63">
        <v>11183.64</v>
      </c>
      <c r="H126" s="99">
        <v>931.97</v>
      </c>
      <c r="I126" s="86"/>
      <c r="J126" s="69">
        <f t="shared" si="6"/>
        <v>0</v>
      </c>
    </row>
    <row r="127" spans="1:10" ht="19.2" customHeight="1" x14ac:dyDescent="0.3">
      <c r="A127" s="68"/>
      <c r="B127" s="158" t="s">
        <v>185</v>
      </c>
      <c r="C127" s="158"/>
      <c r="D127" s="158"/>
      <c r="E127" s="158"/>
      <c r="F127" s="60" t="s">
        <v>106</v>
      </c>
      <c r="G127" s="63">
        <v>18304.2</v>
      </c>
      <c r="H127" s="99">
        <v>1525.35</v>
      </c>
      <c r="I127" s="86"/>
      <c r="J127" s="69">
        <f t="shared" si="6"/>
        <v>0</v>
      </c>
    </row>
    <row r="128" spans="1:10" ht="19.2" customHeight="1" x14ac:dyDescent="0.3">
      <c r="A128" s="68"/>
      <c r="B128" s="158" t="s">
        <v>186</v>
      </c>
      <c r="C128" s="158"/>
      <c r="D128" s="158"/>
      <c r="E128" s="158"/>
      <c r="F128" s="87" t="s">
        <v>106</v>
      </c>
      <c r="G128" s="100">
        <v>19171.8</v>
      </c>
      <c r="H128" s="101">
        <v>1597.65</v>
      </c>
      <c r="I128" s="86"/>
      <c r="J128" s="69">
        <f t="shared" si="6"/>
        <v>0</v>
      </c>
    </row>
    <row r="129" spans="1:10" ht="19.2" customHeight="1" x14ac:dyDescent="0.3">
      <c r="A129" s="68"/>
      <c r="B129" s="159"/>
      <c r="C129" s="160"/>
      <c r="D129" s="160"/>
      <c r="E129" s="161"/>
      <c r="F129" s="66" t="s">
        <v>0</v>
      </c>
      <c r="G129" s="66" t="s">
        <v>6</v>
      </c>
      <c r="H129" s="66" t="s">
        <v>5</v>
      </c>
      <c r="I129" s="81" t="s">
        <v>4</v>
      </c>
      <c r="J129" s="81" t="s">
        <v>156</v>
      </c>
    </row>
    <row r="130" spans="1:10" ht="19.2" customHeight="1" x14ac:dyDescent="0.3">
      <c r="A130" s="68"/>
      <c r="B130" s="158" t="s">
        <v>107</v>
      </c>
      <c r="C130" s="158"/>
      <c r="D130" s="158"/>
      <c r="E130" s="158"/>
      <c r="F130" s="60" t="s">
        <v>108</v>
      </c>
      <c r="G130" s="61" t="s">
        <v>39</v>
      </c>
      <c r="H130" s="62"/>
      <c r="I130" s="63">
        <v>79.89</v>
      </c>
      <c r="J130" s="69">
        <f t="shared" ref="J130:J149" si="7">+H130*I130</f>
        <v>0</v>
      </c>
    </row>
    <row r="131" spans="1:10" ht="19.2" customHeight="1" x14ac:dyDescent="0.3">
      <c r="A131" s="68"/>
      <c r="B131" s="158" t="s">
        <v>109</v>
      </c>
      <c r="C131" s="158"/>
      <c r="D131" s="158"/>
      <c r="E131" s="158"/>
      <c r="F131" s="60" t="s">
        <v>110</v>
      </c>
      <c r="G131" s="61" t="s">
        <v>39</v>
      </c>
      <c r="H131" s="62"/>
      <c r="I131" s="63">
        <v>79.89</v>
      </c>
      <c r="J131" s="69">
        <f t="shared" si="7"/>
        <v>0</v>
      </c>
    </row>
    <row r="132" spans="1:10" ht="31.2" x14ac:dyDescent="0.3">
      <c r="A132" s="68"/>
      <c r="B132" s="159"/>
      <c r="C132" s="160"/>
      <c r="D132" s="160"/>
      <c r="E132" s="161"/>
      <c r="F132" s="66" t="s">
        <v>0</v>
      </c>
      <c r="G132" s="66" t="s">
        <v>140</v>
      </c>
      <c r="H132" s="66" t="s">
        <v>141</v>
      </c>
      <c r="I132" s="85" t="s">
        <v>142</v>
      </c>
      <c r="J132" s="81" t="s">
        <v>157</v>
      </c>
    </row>
    <row r="133" spans="1:10" ht="19.2" customHeight="1" x14ac:dyDescent="0.3">
      <c r="A133" s="68"/>
      <c r="B133" s="158" t="s">
        <v>187</v>
      </c>
      <c r="C133" s="158"/>
      <c r="D133" s="158"/>
      <c r="E133" s="158"/>
      <c r="F133" s="60" t="s">
        <v>112</v>
      </c>
      <c r="G133" s="102">
        <v>1247.04</v>
      </c>
      <c r="H133" s="99">
        <v>103.92</v>
      </c>
      <c r="I133" s="86"/>
      <c r="J133" s="69">
        <f>+H133*I133</f>
        <v>0</v>
      </c>
    </row>
    <row r="134" spans="1:10" ht="19.2" customHeight="1" x14ac:dyDescent="0.3">
      <c r="A134" s="68"/>
      <c r="B134" s="158" t="s">
        <v>188</v>
      </c>
      <c r="C134" s="158"/>
      <c r="D134" s="158"/>
      <c r="E134" s="158"/>
      <c r="F134" s="60" t="s">
        <v>112</v>
      </c>
      <c r="G134" s="102">
        <v>1306.2</v>
      </c>
      <c r="H134" s="99">
        <v>108.85</v>
      </c>
      <c r="I134" s="86"/>
      <c r="J134" s="69">
        <f t="shared" ref="J134:J138" si="8">+H134*I134</f>
        <v>0</v>
      </c>
    </row>
    <row r="135" spans="1:10" ht="19.2" customHeight="1" x14ac:dyDescent="0.3">
      <c r="A135" s="68"/>
      <c r="B135" s="158" t="s">
        <v>189</v>
      </c>
      <c r="C135" s="158"/>
      <c r="D135" s="158"/>
      <c r="E135" s="158"/>
      <c r="F135" s="60" t="s">
        <v>114</v>
      </c>
      <c r="G135" s="102">
        <v>2494.1999999999998</v>
      </c>
      <c r="H135" s="99">
        <v>207.85</v>
      </c>
      <c r="I135" s="86"/>
      <c r="J135" s="69">
        <f t="shared" si="8"/>
        <v>0</v>
      </c>
    </row>
    <row r="136" spans="1:10" ht="19.2" customHeight="1" x14ac:dyDescent="0.3">
      <c r="A136" s="68"/>
      <c r="B136" s="158" t="s">
        <v>190</v>
      </c>
      <c r="C136" s="158"/>
      <c r="D136" s="158"/>
      <c r="E136" s="158"/>
      <c r="F136" s="60" t="s">
        <v>114</v>
      </c>
      <c r="G136" s="102">
        <v>2612.4</v>
      </c>
      <c r="H136" s="99">
        <v>217.7</v>
      </c>
      <c r="I136" s="86"/>
      <c r="J136" s="69">
        <f t="shared" si="8"/>
        <v>0</v>
      </c>
    </row>
    <row r="137" spans="1:10" ht="19.2" customHeight="1" x14ac:dyDescent="0.3">
      <c r="A137" s="68"/>
      <c r="B137" s="158" t="s">
        <v>191</v>
      </c>
      <c r="C137" s="158"/>
      <c r="D137" s="158"/>
      <c r="E137" s="158"/>
      <c r="F137" s="60" t="s">
        <v>116</v>
      </c>
      <c r="G137" s="102">
        <v>5487.24</v>
      </c>
      <c r="H137" s="99">
        <v>457.27</v>
      </c>
      <c r="I137" s="86"/>
      <c r="J137" s="69">
        <f t="shared" si="8"/>
        <v>0</v>
      </c>
    </row>
    <row r="138" spans="1:10" ht="19.2" customHeight="1" x14ac:dyDescent="0.3">
      <c r="A138" s="68"/>
      <c r="B138" s="158" t="s">
        <v>192</v>
      </c>
      <c r="C138" s="158"/>
      <c r="D138" s="158"/>
      <c r="E138" s="158"/>
      <c r="F138" s="87" t="s">
        <v>116</v>
      </c>
      <c r="G138" s="103">
        <v>5747.28</v>
      </c>
      <c r="H138" s="101">
        <v>478.94</v>
      </c>
      <c r="I138" s="86"/>
      <c r="J138" s="69">
        <f t="shared" si="8"/>
        <v>0</v>
      </c>
    </row>
    <row r="139" spans="1:10" ht="19.2" customHeight="1" x14ac:dyDescent="0.3">
      <c r="A139" s="68"/>
      <c r="B139" s="159"/>
      <c r="C139" s="160"/>
      <c r="D139" s="160"/>
      <c r="E139" s="161"/>
      <c r="F139" s="66" t="s">
        <v>0</v>
      </c>
      <c r="G139" s="66" t="s">
        <v>6</v>
      </c>
      <c r="H139" s="66" t="s">
        <v>5</v>
      </c>
      <c r="I139" s="81" t="s">
        <v>4</v>
      </c>
      <c r="J139" s="81" t="s">
        <v>156</v>
      </c>
    </row>
    <row r="140" spans="1:10" ht="19.2" customHeight="1" x14ac:dyDescent="0.3">
      <c r="A140" s="68"/>
      <c r="B140" s="158" t="s">
        <v>117</v>
      </c>
      <c r="C140" s="158"/>
      <c r="D140" s="158"/>
      <c r="E140" s="158"/>
      <c r="F140" s="60" t="s">
        <v>118</v>
      </c>
      <c r="G140" s="61" t="s">
        <v>39</v>
      </c>
      <c r="H140" s="62"/>
      <c r="I140" s="63">
        <v>87.08</v>
      </c>
      <c r="J140" s="69">
        <f t="shared" si="7"/>
        <v>0</v>
      </c>
    </row>
    <row r="141" spans="1:10" ht="19.2" customHeight="1" x14ac:dyDescent="0.3">
      <c r="A141" s="68"/>
      <c r="B141" s="158" t="s">
        <v>119</v>
      </c>
      <c r="C141" s="158"/>
      <c r="D141" s="158"/>
      <c r="E141" s="158"/>
      <c r="F141" s="60" t="s">
        <v>120</v>
      </c>
      <c r="G141" s="61" t="s">
        <v>39</v>
      </c>
      <c r="H141" s="62"/>
      <c r="I141" s="63">
        <v>87.08</v>
      </c>
      <c r="J141" s="69">
        <f t="shared" si="7"/>
        <v>0</v>
      </c>
    </row>
    <row r="142" spans="1:10" ht="31.2" x14ac:dyDescent="0.3">
      <c r="A142" s="68"/>
      <c r="B142" s="162"/>
      <c r="C142" s="163"/>
      <c r="D142" s="163"/>
      <c r="E142" s="164"/>
      <c r="F142" s="66" t="s">
        <v>0</v>
      </c>
      <c r="G142" s="66" t="s">
        <v>140</v>
      </c>
      <c r="H142" s="66" t="s">
        <v>141</v>
      </c>
      <c r="I142" s="85" t="s">
        <v>142</v>
      </c>
      <c r="J142" s="81" t="s">
        <v>157</v>
      </c>
    </row>
    <row r="143" spans="1:10" ht="19.2" customHeight="1" x14ac:dyDescent="0.3">
      <c r="A143" s="68"/>
      <c r="B143" s="158" t="s">
        <v>193</v>
      </c>
      <c r="C143" s="158"/>
      <c r="D143" s="158"/>
      <c r="E143" s="158"/>
      <c r="F143" s="60" t="s">
        <v>122</v>
      </c>
      <c r="G143" s="63">
        <v>2496</v>
      </c>
      <c r="H143" s="99">
        <v>208</v>
      </c>
      <c r="I143" s="86"/>
      <c r="J143" s="69">
        <f>+H143*I143</f>
        <v>0</v>
      </c>
    </row>
    <row r="144" spans="1:10" ht="19.2" customHeight="1" x14ac:dyDescent="0.3">
      <c r="A144" s="68"/>
      <c r="B144" s="158" t="s">
        <v>194</v>
      </c>
      <c r="C144" s="158"/>
      <c r="D144" s="158"/>
      <c r="E144" s="158"/>
      <c r="F144" s="60" t="s">
        <v>122</v>
      </c>
      <c r="G144" s="63">
        <v>2614.3200000000002</v>
      </c>
      <c r="H144" s="99">
        <v>217.86</v>
      </c>
      <c r="I144" s="86"/>
      <c r="J144" s="69">
        <f t="shared" ref="J144:J146" si="9">+H144*I144</f>
        <v>0</v>
      </c>
    </row>
    <row r="145" spans="1:10" ht="19.2" customHeight="1" x14ac:dyDescent="0.3">
      <c r="A145" s="68"/>
      <c r="B145" s="158" t="s">
        <v>195</v>
      </c>
      <c r="C145" s="158"/>
      <c r="D145" s="158"/>
      <c r="E145" s="158"/>
      <c r="F145" s="60" t="s">
        <v>124</v>
      </c>
      <c r="G145" s="63">
        <v>4991.88</v>
      </c>
      <c r="H145" s="99">
        <v>415.99</v>
      </c>
      <c r="I145" s="86"/>
      <c r="J145" s="69">
        <f t="shared" si="9"/>
        <v>0</v>
      </c>
    </row>
    <row r="146" spans="1:10" ht="19.2" customHeight="1" x14ac:dyDescent="0.3">
      <c r="A146" s="68"/>
      <c r="B146" s="158" t="s">
        <v>196</v>
      </c>
      <c r="C146" s="158"/>
      <c r="D146" s="158"/>
      <c r="E146" s="158"/>
      <c r="F146" s="87" t="s">
        <v>124</v>
      </c>
      <c r="G146" s="100">
        <v>5228.5200000000004</v>
      </c>
      <c r="H146" s="101">
        <v>435.71</v>
      </c>
      <c r="I146" s="86"/>
      <c r="J146" s="69">
        <f t="shared" si="9"/>
        <v>0</v>
      </c>
    </row>
    <row r="147" spans="1:10" ht="19.2" customHeight="1" x14ac:dyDescent="0.3">
      <c r="A147" s="68"/>
      <c r="B147" s="159"/>
      <c r="C147" s="160"/>
      <c r="D147" s="160"/>
      <c r="E147" s="161"/>
      <c r="F147" s="66" t="s">
        <v>0</v>
      </c>
      <c r="G147" s="66" t="s">
        <v>6</v>
      </c>
      <c r="H147" s="66" t="s">
        <v>5</v>
      </c>
      <c r="I147" s="81" t="s">
        <v>4</v>
      </c>
      <c r="J147" s="81" t="s">
        <v>156</v>
      </c>
    </row>
    <row r="148" spans="1:10" ht="19.2" customHeight="1" x14ac:dyDescent="0.3">
      <c r="A148" s="68"/>
      <c r="B148" s="158" t="s">
        <v>125</v>
      </c>
      <c r="C148" s="158"/>
      <c r="D148" s="158"/>
      <c r="E148" s="158"/>
      <c r="F148" s="60" t="s">
        <v>126</v>
      </c>
      <c r="G148" s="61" t="s">
        <v>39</v>
      </c>
      <c r="H148" s="62"/>
      <c r="I148" s="63">
        <v>130.72</v>
      </c>
      <c r="J148" s="69">
        <f t="shared" si="7"/>
        <v>0</v>
      </c>
    </row>
    <row r="149" spans="1:10" ht="19.2" customHeight="1" x14ac:dyDescent="0.3">
      <c r="A149" s="68"/>
      <c r="B149" s="158" t="s">
        <v>127</v>
      </c>
      <c r="C149" s="158"/>
      <c r="D149" s="158"/>
      <c r="E149" s="158"/>
      <c r="F149" s="60" t="s">
        <v>128</v>
      </c>
      <c r="G149" s="61" t="s">
        <v>39</v>
      </c>
      <c r="H149" s="62"/>
      <c r="I149" s="63">
        <v>130.72</v>
      </c>
      <c r="J149" s="69">
        <f t="shared" si="7"/>
        <v>0</v>
      </c>
    </row>
    <row r="150" spans="1:10" ht="31.2" x14ac:dyDescent="0.3">
      <c r="A150" s="68"/>
      <c r="B150" s="165" t="s">
        <v>57</v>
      </c>
      <c r="C150" s="166"/>
      <c r="D150" s="166"/>
      <c r="E150" s="167"/>
      <c r="F150" s="66" t="s">
        <v>0</v>
      </c>
      <c r="G150" s="66" t="s">
        <v>140</v>
      </c>
      <c r="H150" s="66" t="s">
        <v>141</v>
      </c>
      <c r="I150" s="85" t="s">
        <v>142</v>
      </c>
      <c r="J150" s="81" t="s">
        <v>157</v>
      </c>
    </row>
    <row r="151" spans="1:10" ht="19.95" customHeight="1" x14ac:dyDescent="0.3">
      <c r="A151" s="68"/>
      <c r="B151" s="158" t="s">
        <v>181</v>
      </c>
      <c r="C151" s="158"/>
      <c r="D151" s="158"/>
      <c r="E151" s="158"/>
      <c r="F151" s="60" t="s">
        <v>102</v>
      </c>
      <c r="G151" s="63">
        <v>5847.12</v>
      </c>
      <c r="H151" s="104">
        <v>487.26</v>
      </c>
      <c r="I151" s="86"/>
      <c r="J151" s="69">
        <f>+H151*I151</f>
        <v>0</v>
      </c>
    </row>
    <row r="152" spans="1:10" ht="19.95" customHeight="1" x14ac:dyDescent="0.3">
      <c r="A152" s="68"/>
      <c r="B152" s="158" t="s">
        <v>182</v>
      </c>
      <c r="C152" s="158"/>
      <c r="D152" s="158"/>
      <c r="E152" s="158"/>
      <c r="F152" s="60" t="s">
        <v>102</v>
      </c>
      <c r="G152" s="63">
        <v>6124.32</v>
      </c>
      <c r="H152" s="104">
        <v>510.36</v>
      </c>
      <c r="I152" s="86"/>
      <c r="J152" s="69">
        <f t="shared" ref="J152:J156" si="10">+H152*I152</f>
        <v>0</v>
      </c>
    </row>
    <row r="153" spans="1:10" ht="19.95" customHeight="1" x14ac:dyDescent="0.3">
      <c r="A153" s="68"/>
      <c r="B153" s="158" t="s">
        <v>183</v>
      </c>
      <c r="C153" s="158"/>
      <c r="D153" s="158"/>
      <c r="E153" s="158"/>
      <c r="F153" s="60" t="s">
        <v>104</v>
      </c>
      <c r="G153" s="63">
        <v>9095.64</v>
      </c>
      <c r="H153" s="104">
        <v>757.97</v>
      </c>
      <c r="I153" s="86"/>
      <c r="J153" s="69">
        <f t="shared" si="10"/>
        <v>0</v>
      </c>
    </row>
    <row r="154" spans="1:10" ht="19.95" customHeight="1" x14ac:dyDescent="0.3">
      <c r="A154" s="68"/>
      <c r="B154" s="158" t="s">
        <v>184</v>
      </c>
      <c r="C154" s="158"/>
      <c r="D154" s="158"/>
      <c r="E154" s="158"/>
      <c r="F154" s="60" t="s">
        <v>104</v>
      </c>
      <c r="G154" s="63">
        <v>9526.7999999999993</v>
      </c>
      <c r="H154" s="104">
        <v>793.9</v>
      </c>
      <c r="I154" s="86"/>
      <c r="J154" s="69">
        <f t="shared" si="10"/>
        <v>0</v>
      </c>
    </row>
    <row r="155" spans="1:10" ht="19.95" customHeight="1" x14ac:dyDescent="0.3">
      <c r="A155" s="68"/>
      <c r="B155" s="158" t="s">
        <v>185</v>
      </c>
      <c r="C155" s="158"/>
      <c r="D155" s="158"/>
      <c r="E155" s="158"/>
      <c r="F155" s="60" t="s">
        <v>106</v>
      </c>
      <c r="G155" s="63">
        <v>15592.44</v>
      </c>
      <c r="H155" s="104">
        <v>1299.3699999999999</v>
      </c>
      <c r="I155" s="86"/>
      <c r="J155" s="69">
        <f t="shared" si="10"/>
        <v>0</v>
      </c>
    </row>
    <row r="156" spans="1:10" ht="19.95" customHeight="1" x14ac:dyDescent="0.3">
      <c r="A156" s="68"/>
      <c r="B156" s="158" t="s">
        <v>186</v>
      </c>
      <c r="C156" s="158"/>
      <c r="D156" s="158"/>
      <c r="E156" s="158"/>
      <c r="F156" s="87" t="s">
        <v>106</v>
      </c>
      <c r="G156" s="100">
        <v>16331.52</v>
      </c>
      <c r="H156" s="105">
        <v>1360.96</v>
      </c>
      <c r="I156" s="86"/>
      <c r="J156" s="69">
        <f t="shared" si="10"/>
        <v>0</v>
      </c>
    </row>
    <row r="157" spans="1:10" ht="19.95" customHeight="1" x14ac:dyDescent="0.3">
      <c r="A157" s="68"/>
      <c r="B157" s="159"/>
      <c r="C157" s="160"/>
      <c r="D157" s="160"/>
      <c r="E157" s="161"/>
      <c r="F157" s="66" t="s">
        <v>0</v>
      </c>
      <c r="G157" s="66" t="s">
        <v>6</v>
      </c>
      <c r="H157" s="66" t="s">
        <v>5</v>
      </c>
      <c r="I157" s="81" t="s">
        <v>4</v>
      </c>
      <c r="J157" s="81" t="s">
        <v>156</v>
      </c>
    </row>
    <row r="158" spans="1:10" ht="19.95" customHeight="1" x14ac:dyDescent="0.3">
      <c r="A158" s="68"/>
      <c r="B158" s="158" t="s">
        <v>107</v>
      </c>
      <c r="C158" s="158"/>
      <c r="D158" s="158"/>
      <c r="E158" s="158"/>
      <c r="F158" s="60" t="s">
        <v>108</v>
      </c>
      <c r="G158" s="61" t="s">
        <v>39</v>
      </c>
      <c r="H158" s="62"/>
      <c r="I158" s="63">
        <v>68.05</v>
      </c>
      <c r="J158" s="69">
        <f t="shared" ref="J158:J177" si="11">+H158*I158</f>
        <v>0</v>
      </c>
    </row>
    <row r="159" spans="1:10" ht="19.95" customHeight="1" x14ac:dyDescent="0.3">
      <c r="A159" s="68"/>
      <c r="B159" s="158" t="s">
        <v>109</v>
      </c>
      <c r="C159" s="158"/>
      <c r="D159" s="158"/>
      <c r="E159" s="158"/>
      <c r="F159" s="60" t="s">
        <v>110</v>
      </c>
      <c r="G159" s="61" t="s">
        <v>39</v>
      </c>
      <c r="H159" s="62"/>
      <c r="I159" s="63">
        <v>68.05</v>
      </c>
      <c r="J159" s="69">
        <f t="shared" si="11"/>
        <v>0</v>
      </c>
    </row>
    <row r="160" spans="1:10" ht="31.2" x14ac:dyDescent="0.3">
      <c r="A160" s="68"/>
      <c r="B160" s="162"/>
      <c r="C160" s="163"/>
      <c r="D160" s="163"/>
      <c r="E160" s="164"/>
      <c r="F160" s="66" t="s">
        <v>0</v>
      </c>
      <c r="G160" s="66" t="s">
        <v>140</v>
      </c>
      <c r="H160" s="66" t="s">
        <v>141</v>
      </c>
      <c r="I160" s="85" t="s">
        <v>142</v>
      </c>
      <c r="J160" s="81" t="s">
        <v>157</v>
      </c>
    </row>
    <row r="161" spans="1:10" ht="19.2" customHeight="1" x14ac:dyDescent="0.3">
      <c r="A161" s="68"/>
      <c r="B161" s="158" t="s">
        <v>187</v>
      </c>
      <c r="C161" s="158"/>
      <c r="D161" s="158"/>
      <c r="E161" s="158"/>
      <c r="F161" s="60" t="s">
        <v>112</v>
      </c>
      <c r="G161" s="63">
        <v>1062.3599999999999</v>
      </c>
      <c r="H161" s="99">
        <v>88.53</v>
      </c>
      <c r="I161" s="86"/>
      <c r="J161" s="69">
        <f>+H161*I161</f>
        <v>0</v>
      </c>
    </row>
    <row r="162" spans="1:10" ht="19.2" customHeight="1" x14ac:dyDescent="0.3">
      <c r="A162" s="68"/>
      <c r="B162" s="158" t="s">
        <v>188</v>
      </c>
      <c r="C162" s="158"/>
      <c r="D162" s="158"/>
      <c r="E162" s="158"/>
      <c r="F162" s="60" t="s">
        <v>112</v>
      </c>
      <c r="G162" s="63">
        <v>1112.76</v>
      </c>
      <c r="H162" s="99">
        <v>92.73</v>
      </c>
      <c r="I162" s="86"/>
      <c r="J162" s="69">
        <f t="shared" ref="J162:J166" si="12">+H162*I162</f>
        <v>0</v>
      </c>
    </row>
    <row r="163" spans="1:10" ht="19.2" customHeight="1" x14ac:dyDescent="0.3">
      <c r="A163" s="68"/>
      <c r="B163" s="158" t="s">
        <v>189</v>
      </c>
      <c r="C163" s="158"/>
      <c r="D163" s="158"/>
      <c r="E163" s="158"/>
      <c r="F163" s="60" t="s">
        <v>114</v>
      </c>
      <c r="G163" s="63">
        <v>2124.7199999999998</v>
      </c>
      <c r="H163" s="99">
        <v>177.06</v>
      </c>
      <c r="I163" s="86"/>
      <c r="J163" s="69">
        <f t="shared" si="12"/>
        <v>0</v>
      </c>
    </row>
    <row r="164" spans="1:10" ht="19.2" customHeight="1" x14ac:dyDescent="0.3">
      <c r="A164" s="68"/>
      <c r="B164" s="158" t="s">
        <v>190</v>
      </c>
      <c r="C164" s="158"/>
      <c r="D164" s="158"/>
      <c r="E164" s="158"/>
      <c r="F164" s="60" t="s">
        <v>114</v>
      </c>
      <c r="G164" s="63">
        <v>2225.4</v>
      </c>
      <c r="H164" s="99">
        <v>185.45</v>
      </c>
      <c r="I164" s="86"/>
      <c r="J164" s="69">
        <f t="shared" si="12"/>
        <v>0</v>
      </c>
    </row>
    <row r="165" spans="1:10" ht="19.2" customHeight="1" x14ac:dyDescent="0.3">
      <c r="A165" s="68"/>
      <c r="B165" s="158" t="s">
        <v>191</v>
      </c>
      <c r="C165" s="158"/>
      <c r="D165" s="158"/>
      <c r="E165" s="158"/>
      <c r="F165" s="60" t="s">
        <v>116</v>
      </c>
      <c r="G165" s="63">
        <v>4674.24</v>
      </c>
      <c r="H165" s="99">
        <v>389.52</v>
      </c>
      <c r="I165" s="86"/>
      <c r="J165" s="69">
        <f t="shared" si="12"/>
        <v>0</v>
      </c>
    </row>
    <row r="166" spans="1:10" ht="19.2" customHeight="1" x14ac:dyDescent="0.3">
      <c r="A166" s="68"/>
      <c r="B166" s="158" t="s">
        <v>192</v>
      </c>
      <c r="C166" s="158"/>
      <c r="D166" s="158"/>
      <c r="E166" s="158"/>
      <c r="F166" s="87" t="s">
        <v>116</v>
      </c>
      <c r="G166" s="100">
        <v>4895.76</v>
      </c>
      <c r="H166" s="101">
        <v>407.98</v>
      </c>
      <c r="I166" s="86"/>
      <c r="J166" s="69">
        <f t="shared" si="12"/>
        <v>0</v>
      </c>
    </row>
    <row r="167" spans="1:10" ht="15.6" x14ac:dyDescent="0.3">
      <c r="A167" s="68"/>
      <c r="B167" s="159"/>
      <c r="C167" s="160"/>
      <c r="D167" s="160"/>
      <c r="E167" s="161"/>
      <c r="F167" s="66" t="s">
        <v>0</v>
      </c>
      <c r="G167" s="66" t="s">
        <v>6</v>
      </c>
      <c r="H167" s="66" t="s">
        <v>5</v>
      </c>
      <c r="I167" s="81" t="s">
        <v>4</v>
      </c>
      <c r="J167" s="81" t="s">
        <v>156</v>
      </c>
    </row>
    <row r="168" spans="1:10" ht="19.2" customHeight="1" x14ac:dyDescent="0.3">
      <c r="A168" s="68"/>
      <c r="B168" s="158" t="s">
        <v>117</v>
      </c>
      <c r="C168" s="158"/>
      <c r="D168" s="158"/>
      <c r="E168" s="158"/>
      <c r="F168" s="60" t="s">
        <v>118</v>
      </c>
      <c r="G168" s="61" t="s">
        <v>39</v>
      </c>
      <c r="H168" s="62"/>
      <c r="I168" s="63">
        <v>74.180000000000007</v>
      </c>
      <c r="J168" s="69">
        <f t="shared" si="11"/>
        <v>0</v>
      </c>
    </row>
    <row r="169" spans="1:10" ht="19.2" customHeight="1" x14ac:dyDescent="0.3">
      <c r="A169" s="68"/>
      <c r="B169" s="158" t="s">
        <v>119</v>
      </c>
      <c r="C169" s="158"/>
      <c r="D169" s="158"/>
      <c r="E169" s="158"/>
      <c r="F169" s="60" t="s">
        <v>120</v>
      </c>
      <c r="G169" s="61" t="s">
        <v>39</v>
      </c>
      <c r="H169" s="62"/>
      <c r="I169" s="63">
        <v>74.180000000000007</v>
      </c>
      <c r="J169" s="69">
        <f t="shared" si="11"/>
        <v>0</v>
      </c>
    </row>
    <row r="170" spans="1:10" ht="31.2" x14ac:dyDescent="0.3">
      <c r="A170" s="68"/>
      <c r="B170" s="162"/>
      <c r="C170" s="163"/>
      <c r="D170" s="163"/>
      <c r="E170" s="164"/>
      <c r="F170" s="66" t="s">
        <v>0</v>
      </c>
      <c r="G170" s="66" t="s">
        <v>140</v>
      </c>
      <c r="H170" s="66" t="s">
        <v>141</v>
      </c>
      <c r="I170" s="85" t="s">
        <v>142</v>
      </c>
      <c r="J170" s="81" t="s">
        <v>157</v>
      </c>
    </row>
    <row r="171" spans="1:10" ht="19.2" customHeight="1" x14ac:dyDescent="0.3">
      <c r="A171" s="68"/>
      <c r="B171" s="158" t="s">
        <v>193</v>
      </c>
      <c r="C171" s="158"/>
      <c r="D171" s="158"/>
      <c r="E171" s="158"/>
      <c r="F171" s="60" t="s">
        <v>122</v>
      </c>
      <c r="G171" s="63">
        <v>2126.16</v>
      </c>
      <c r="H171" s="99">
        <v>177.18</v>
      </c>
      <c r="I171" s="86"/>
      <c r="J171" s="69">
        <f>+H171*I171</f>
        <v>0</v>
      </c>
    </row>
    <row r="172" spans="1:10" ht="19.2" customHeight="1" x14ac:dyDescent="0.3">
      <c r="A172" s="68"/>
      <c r="B172" s="158" t="s">
        <v>194</v>
      </c>
      <c r="C172" s="158"/>
      <c r="D172" s="158"/>
      <c r="E172" s="158"/>
      <c r="F172" s="60" t="s">
        <v>122</v>
      </c>
      <c r="G172" s="63">
        <v>2226.96</v>
      </c>
      <c r="H172" s="99">
        <v>185.58</v>
      </c>
      <c r="I172" s="86"/>
      <c r="J172" s="69">
        <f t="shared" ref="J172:J174" si="13">+H172*I172</f>
        <v>0</v>
      </c>
    </row>
    <row r="173" spans="1:10" ht="19.2" customHeight="1" x14ac:dyDescent="0.3">
      <c r="A173" s="68"/>
      <c r="B173" s="158" t="s">
        <v>195</v>
      </c>
      <c r="C173" s="158"/>
      <c r="D173" s="158"/>
      <c r="E173" s="158"/>
      <c r="F173" s="60" t="s">
        <v>124</v>
      </c>
      <c r="G173" s="63">
        <v>4252.32</v>
      </c>
      <c r="H173" s="99">
        <v>354.36</v>
      </c>
      <c r="I173" s="86"/>
      <c r="J173" s="69">
        <f t="shared" si="13"/>
        <v>0</v>
      </c>
    </row>
    <row r="174" spans="1:10" ht="19.2" customHeight="1" x14ac:dyDescent="0.3">
      <c r="A174" s="68"/>
      <c r="B174" s="158" t="s">
        <v>196</v>
      </c>
      <c r="C174" s="158"/>
      <c r="D174" s="158"/>
      <c r="E174" s="158"/>
      <c r="F174" s="87" t="s">
        <v>124</v>
      </c>
      <c r="G174" s="100">
        <v>4453.92</v>
      </c>
      <c r="H174" s="101">
        <v>371.16</v>
      </c>
      <c r="I174" s="86"/>
      <c r="J174" s="69">
        <f t="shared" si="13"/>
        <v>0</v>
      </c>
    </row>
    <row r="175" spans="1:10" ht="19.2" customHeight="1" x14ac:dyDescent="0.3">
      <c r="A175" s="68"/>
      <c r="B175" s="159"/>
      <c r="C175" s="160"/>
      <c r="D175" s="160"/>
      <c r="E175" s="161"/>
      <c r="F175" s="66" t="s">
        <v>0</v>
      </c>
      <c r="G175" s="66" t="s">
        <v>6</v>
      </c>
      <c r="H175" s="66" t="s">
        <v>5</v>
      </c>
      <c r="I175" s="81" t="s">
        <v>4</v>
      </c>
      <c r="J175" s="81" t="s">
        <v>156</v>
      </c>
    </row>
    <row r="176" spans="1:10" ht="19.2" customHeight="1" x14ac:dyDescent="0.3">
      <c r="A176" s="68"/>
      <c r="B176" s="158" t="s">
        <v>125</v>
      </c>
      <c r="C176" s="158"/>
      <c r="D176" s="158"/>
      <c r="E176" s="158"/>
      <c r="F176" s="60" t="s">
        <v>126</v>
      </c>
      <c r="G176" s="61" t="s">
        <v>39</v>
      </c>
      <c r="H176" s="62"/>
      <c r="I176" s="63">
        <v>111.35</v>
      </c>
      <c r="J176" s="69">
        <f t="shared" si="11"/>
        <v>0</v>
      </c>
    </row>
    <row r="177" spans="1:10" ht="19.2" customHeight="1" x14ac:dyDescent="0.3">
      <c r="A177" s="68"/>
      <c r="B177" s="158" t="s">
        <v>127</v>
      </c>
      <c r="C177" s="158"/>
      <c r="D177" s="158"/>
      <c r="E177" s="158"/>
      <c r="F177" s="60" t="s">
        <v>128</v>
      </c>
      <c r="G177" s="61" t="s">
        <v>39</v>
      </c>
      <c r="H177" s="106"/>
      <c r="I177" s="63">
        <v>111.35</v>
      </c>
      <c r="J177" s="69">
        <f t="shared" si="11"/>
        <v>0</v>
      </c>
    </row>
    <row r="178" spans="1:10" ht="19.2" customHeight="1" x14ac:dyDescent="0.3">
      <c r="A178" s="68"/>
      <c r="B178" s="157" t="s">
        <v>3</v>
      </c>
      <c r="C178" s="157"/>
      <c r="D178" s="157"/>
      <c r="E178" s="157"/>
      <c r="F178" s="70"/>
      <c r="G178" s="71"/>
      <c r="H178" s="72"/>
      <c r="I178" s="73"/>
      <c r="J178" s="74">
        <f>SUM(J123:J177)</f>
        <v>0</v>
      </c>
    </row>
    <row r="179" spans="1:10" ht="15.6" x14ac:dyDescent="0.3">
      <c r="A179" s="77"/>
      <c r="B179" s="107"/>
      <c r="C179" s="107"/>
      <c r="D179" s="107"/>
      <c r="E179" s="107"/>
      <c r="F179" s="108"/>
      <c r="G179" s="108"/>
      <c r="H179" s="109"/>
      <c r="I179" s="110"/>
      <c r="J179" s="111"/>
    </row>
    <row r="180" spans="1:10" ht="20.25" customHeight="1" x14ac:dyDescent="0.3">
      <c r="A180" s="80"/>
      <c r="B180" s="171" t="s">
        <v>137</v>
      </c>
      <c r="C180" s="171"/>
      <c r="D180" s="171"/>
      <c r="E180" s="171"/>
      <c r="F180" s="66" t="s">
        <v>0</v>
      </c>
      <c r="G180" s="66" t="s">
        <v>6</v>
      </c>
      <c r="H180" s="66" t="s">
        <v>5</v>
      </c>
      <c r="I180" s="81" t="s">
        <v>4</v>
      </c>
      <c r="J180" s="81" t="s">
        <v>156</v>
      </c>
    </row>
    <row r="181" spans="1:10" ht="19.2" customHeight="1" x14ac:dyDescent="0.3">
      <c r="A181" s="68"/>
      <c r="B181" s="158" t="s">
        <v>137</v>
      </c>
      <c r="C181" s="158"/>
      <c r="D181" s="158"/>
      <c r="E181" s="158"/>
      <c r="F181" s="60" t="s">
        <v>138</v>
      </c>
      <c r="G181" s="61" t="s">
        <v>39</v>
      </c>
      <c r="H181" s="62"/>
      <c r="I181" s="63">
        <v>194.71</v>
      </c>
      <c r="J181" s="69">
        <f>+H181*I181</f>
        <v>0</v>
      </c>
    </row>
    <row r="182" spans="1:10" ht="19.2" customHeight="1" x14ac:dyDescent="0.3">
      <c r="A182" s="68"/>
      <c r="B182" s="157" t="s">
        <v>3</v>
      </c>
      <c r="C182" s="157"/>
      <c r="D182" s="157"/>
      <c r="E182" s="157"/>
      <c r="F182" s="70"/>
      <c r="G182" s="71"/>
      <c r="H182" s="72"/>
      <c r="I182" s="73"/>
      <c r="J182" s="74">
        <f>SUM(J181:J181)</f>
        <v>0</v>
      </c>
    </row>
    <row r="183" spans="1:10" ht="19.2" customHeight="1" x14ac:dyDescent="0.3">
      <c r="A183" s="77"/>
      <c r="B183" s="107"/>
      <c r="C183" s="107"/>
      <c r="D183" s="107"/>
      <c r="E183" s="107"/>
      <c r="F183" s="108"/>
      <c r="G183" s="108"/>
      <c r="H183" s="109"/>
      <c r="I183" s="110"/>
      <c r="J183" s="111"/>
    </row>
    <row r="184" spans="1:10" ht="20.25" customHeight="1" x14ac:dyDescent="0.3">
      <c r="A184" s="80"/>
      <c r="B184" s="171" t="s">
        <v>139</v>
      </c>
      <c r="C184" s="171"/>
      <c r="D184" s="171"/>
      <c r="E184" s="171"/>
      <c r="F184" s="66" t="s">
        <v>0</v>
      </c>
      <c r="G184" s="66" t="s">
        <v>6</v>
      </c>
      <c r="H184" s="66" t="s">
        <v>5</v>
      </c>
      <c r="I184" s="81" t="s">
        <v>4</v>
      </c>
      <c r="J184" s="81" t="s">
        <v>156</v>
      </c>
    </row>
    <row r="185" spans="1:10" ht="19.2" customHeight="1" x14ac:dyDescent="0.3">
      <c r="A185" s="68"/>
      <c r="B185" s="158" t="s">
        <v>134</v>
      </c>
      <c r="C185" s="158"/>
      <c r="D185" s="158"/>
      <c r="E185" s="158"/>
      <c r="F185" s="60" t="s">
        <v>27</v>
      </c>
      <c r="G185" s="61" t="s">
        <v>71</v>
      </c>
      <c r="H185" s="62"/>
      <c r="I185" s="63">
        <v>346.93</v>
      </c>
      <c r="J185" s="69">
        <f>+H185*I185</f>
        <v>0</v>
      </c>
    </row>
    <row r="186" spans="1:10" ht="19.2" customHeight="1" x14ac:dyDescent="0.3">
      <c r="A186" s="68"/>
      <c r="B186" s="158" t="s">
        <v>135</v>
      </c>
      <c r="C186" s="158"/>
      <c r="D186" s="158"/>
      <c r="E186" s="158"/>
      <c r="F186" s="60" t="s">
        <v>28</v>
      </c>
      <c r="G186" s="61" t="s">
        <v>71</v>
      </c>
      <c r="H186" s="62"/>
      <c r="I186" s="63">
        <v>408.59</v>
      </c>
      <c r="J186" s="69">
        <f>+H186*I186</f>
        <v>0</v>
      </c>
    </row>
    <row r="187" spans="1:10" ht="19.2" customHeight="1" x14ac:dyDescent="0.3">
      <c r="A187" s="68"/>
      <c r="B187" s="158" t="s">
        <v>136</v>
      </c>
      <c r="C187" s="158"/>
      <c r="D187" s="158"/>
      <c r="E187" s="158"/>
      <c r="F187" s="60" t="s">
        <v>29</v>
      </c>
      <c r="G187" s="61" t="s">
        <v>71</v>
      </c>
      <c r="H187" s="62"/>
      <c r="I187" s="63">
        <v>1341.71</v>
      </c>
      <c r="J187" s="69">
        <f>+H187*I187</f>
        <v>0</v>
      </c>
    </row>
    <row r="188" spans="1:10" ht="19.2" customHeight="1" x14ac:dyDescent="0.3">
      <c r="A188" s="68"/>
      <c r="B188" s="157" t="s">
        <v>3</v>
      </c>
      <c r="C188" s="157"/>
      <c r="D188" s="157"/>
      <c r="E188" s="157"/>
      <c r="F188" s="70"/>
      <c r="G188" s="71"/>
      <c r="H188" s="72"/>
      <c r="I188" s="73"/>
      <c r="J188" s="74">
        <f>SUM(J185:J187)</f>
        <v>0</v>
      </c>
    </row>
    <row r="189" spans="1:10" ht="15.6" customHeight="1" x14ac:dyDescent="0.3">
      <c r="A189" s="77"/>
      <c r="B189" s="107"/>
      <c r="C189" s="107"/>
      <c r="D189" s="107"/>
      <c r="E189" s="107"/>
      <c r="F189" s="108"/>
      <c r="G189" s="108"/>
      <c r="H189" s="109"/>
      <c r="I189" s="110"/>
      <c r="J189" s="111"/>
    </row>
    <row r="190" spans="1:10" ht="20.25" customHeight="1" x14ac:dyDescent="0.3">
      <c r="A190" s="80"/>
      <c r="B190" s="172" t="s">
        <v>144</v>
      </c>
      <c r="C190" s="173"/>
      <c r="D190" s="173"/>
      <c r="E190" s="174"/>
      <c r="F190" s="66" t="s">
        <v>0</v>
      </c>
      <c r="G190" s="66" t="s">
        <v>6</v>
      </c>
      <c r="H190" s="66" t="s">
        <v>5</v>
      </c>
      <c r="I190" s="81" t="s">
        <v>4</v>
      </c>
      <c r="J190" s="81" t="s">
        <v>156</v>
      </c>
    </row>
    <row r="191" spans="1:10" ht="20.25" customHeight="1" x14ac:dyDescent="0.3">
      <c r="A191" s="80"/>
      <c r="B191" s="165" t="s">
        <v>61</v>
      </c>
      <c r="C191" s="166"/>
      <c r="D191" s="166"/>
      <c r="E191" s="167"/>
      <c r="F191" s="66"/>
      <c r="G191" s="66"/>
      <c r="H191" s="66"/>
      <c r="I191" s="67"/>
      <c r="J191" s="81"/>
    </row>
    <row r="192" spans="1:10" ht="19.2" customHeight="1" x14ac:dyDescent="0.3">
      <c r="A192" s="68"/>
      <c r="B192" s="159" t="s">
        <v>145</v>
      </c>
      <c r="C192" s="160"/>
      <c r="D192" s="160"/>
      <c r="E192" s="161"/>
      <c r="F192" s="60" t="s">
        <v>130</v>
      </c>
      <c r="G192" s="61" t="s">
        <v>39</v>
      </c>
      <c r="H192" s="62"/>
      <c r="I192" s="64">
        <v>73.849999999999994</v>
      </c>
      <c r="J192" s="69">
        <f>+H192*I192</f>
        <v>0</v>
      </c>
    </row>
    <row r="193" spans="1:67" ht="19.2" customHeight="1" x14ac:dyDescent="0.3">
      <c r="A193" s="68"/>
      <c r="B193" s="158" t="s">
        <v>146</v>
      </c>
      <c r="C193" s="158"/>
      <c r="D193" s="158"/>
      <c r="E193" s="158"/>
      <c r="F193" s="60" t="s">
        <v>131</v>
      </c>
      <c r="G193" s="61" t="s">
        <v>39</v>
      </c>
      <c r="H193" s="62"/>
      <c r="I193" s="63">
        <v>128.18</v>
      </c>
      <c r="J193" s="69">
        <f>+H193*I193</f>
        <v>0</v>
      </c>
    </row>
    <row r="194" spans="1:67" ht="19.2" customHeight="1" x14ac:dyDescent="0.3">
      <c r="A194" s="80"/>
      <c r="B194" s="175" t="s">
        <v>57</v>
      </c>
      <c r="C194" s="175"/>
      <c r="D194" s="175"/>
      <c r="E194" s="175"/>
      <c r="F194" s="66"/>
      <c r="G194" s="66"/>
      <c r="H194" s="66"/>
      <c r="I194" s="81"/>
      <c r="J194" s="81"/>
    </row>
    <row r="195" spans="1:67" ht="19.2" customHeight="1" x14ac:dyDescent="0.3">
      <c r="A195" s="68"/>
      <c r="B195" s="159" t="s">
        <v>145</v>
      </c>
      <c r="C195" s="160"/>
      <c r="D195" s="160"/>
      <c r="E195" s="161"/>
      <c r="F195" s="60" t="s">
        <v>130</v>
      </c>
      <c r="G195" s="61" t="s">
        <v>39</v>
      </c>
      <c r="H195" s="62"/>
      <c r="I195" s="63">
        <v>62.92</v>
      </c>
      <c r="J195" s="69">
        <f>+H195*I195</f>
        <v>0</v>
      </c>
    </row>
    <row r="196" spans="1:67" ht="19.2" customHeight="1" x14ac:dyDescent="0.3">
      <c r="A196" s="68"/>
      <c r="B196" s="158" t="s">
        <v>146</v>
      </c>
      <c r="C196" s="158"/>
      <c r="D196" s="158"/>
      <c r="E196" s="158"/>
      <c r="F196" s="60" t="s">
        <v>131</v>
      </c>
      <c r="G196" s="61" t="s">
        <v>39</v>
      </c>
      <c r="H196" s="62"/>
      <c r="I196" s="63">
        <v>109.18</v>
      </c>
      <c r="J196" s="69">
        <f>+H196*I196</f>
        <v>0</v>
      </c>
    </row>
    <row r="197" spans="1:67" ht="19.2" customHeight="1" x14ac:dyDescent="0.3">
      <c r="A197" s="68"/>
      <c r="B197" s="157" t="s">
        <v>3</v>
      </c>
      <c r="C197" s="157"/>
      <c r="D197" s="157"/>
      <c r="E197" s="157"/>
      <c r="F197" s="70"/>
      <c r="G197" s="71"/>
      <c r="H197" s="72"/>
      <c r="I197" s="73"/>
      <c r="J197" s="74">
        <f>SUM(J192:J196)</f>
        <v>0</v>
      </c>
    </row>
    <row r="198" spans="1:67" x14ac:dyDescent="0.3">
      <c r="A198" s="77"/>
      <c r="B198" s="77"/>
      <c r="C198" s="77"/>
      <c r="D198" s="77"/>
      <c r="E198" s="77"/>
      <c r="F198" s="77"/>
      <c r="G198" s="77"/>
      <c r="H198" s="77"/>
      <c r="I198" s="77"/>
      <c r="J198" s="77"/>
    </row>
    <row r="199" spans="1:67" ht="20.25" customHeight="1" x14ac:dyDescent="0.3">
      <c r="A199" s="80"/>
      <c r="B199" s="171" t="s">
        <v>38</v>
      </c>
      <c r="C199" s="171"/>
      <c r="D199" s="171"/>
      <c r="E199" s="171"/>
      <c r="F199" s="66" t="s">
        <v>0</v>
      </c>
      <c r="G199" s="66" t="s">
        <v>6</v>
      </c>
      <c r="H199" s="66" t="s">
        <v>5</v>
      </c>
      <c r="I199" s="81" t="s">
        <v>4</v>
      </c>
      <c r="J199" s="81" t="s">
        <v>156</v>
      </c>
    </row>
    <row r="200" spans="1:67" ht="19.2" customHeight="1" x14ac:dyDescent="0.3">
      <c r="A200" s="68"/>
      <c r="B200" s="158" t="s">
        <v>38</v>
      </c>
      <c r="C200" s="158"/>
      <c r="D200" s="158"/>
      <c r="E200" s="158"/>
      <c r="F200" s="60" t="s">
        <v>132</v>
      </c>
      <c r="G200" s="61" t="s">
        <v>133</v>
      </c>
      <c r="H200" s="62"/>
      <c r="I200" s="63">
        <v>11.79</v>
      </c>
      <c r="J200" s="69">
        <f>+H200*I200</f>
        <v>0</v>
      </c>
    </row>
    <row r="201" spans="1:67" ht="19.2" customHeight="1" x14ac:dyDescent="0.3">
      <c r="A201" s="68"/>
      <c r="B201" s="157" t="s">
        <v>3</v>
      </c>
      <c r="C201" s="157"/>
      <c r="D201" s="157"/>
      <c r="E201" s="157"/>
      <c r="F201" s="70"/>
      <c r="G201" s="71"/>
      <c r="H201" s="72"/>
      <c r="I201" s="73"/>
      <c r="J201" s="74">
        <f>SUM(J200)</f>
        <v>0</v>
      </c>
    </row>
    <row r="202" spans="1:67" ht="16.5" customHeight="1" x14ac:dyDescent="0.3">
      <c r="A202" s="112"/>
      <c r="B202" s="169"/>
      <c r="C202" s="170"/>
      <c r="D202" s="170"/>
      <c r="E202" s="170"/>
      <c r="F202" s="170"/>
      <c r="G202" s="170"/>
      <c r="H202" s="170"/>
      <c r="I202" s="170"/>
      <c r="J202" s="170"/>
    </row>
    <row r="203" spans="1:67" s="14" customFormat="1" ht="21" customHeight="1" x14ac:dyDescent="0.3">
      <c r="A203" s="80"/>
      <c r="B203" s="168" t="s">
        <v>46</v>
      </c>
      <c r="C203" s="168"/>
      <c r="D203" s="168"/>
      <c r="E203" s="168"/>
      <c r="F203" s="65" t="s">
        <v>0</v>
      </c>
      <c r="G203" s="65" t="s">
        <v>6</v>
      </c>
      <c r="H203" s="66" t="s">
        <v>5</v>
      </c>
      <c r="I203" s="81" t="s">
        <v>4</v>
      </c>
      <c r="J203" s="83" t="s">
        <v>156</v>
      </c>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row>
    <row r="204" spans="1:67" ht="22.5" customHeight="1" x14ac:dyDescent="0.3">
      <c r="A204" s="68"/>
      <c r="B204" s="193" t="s">
        <v>47</v>
      </c>
      <c r="C204" s="193"/>
      <c r="D204" s="193"/>
      <c r="E204" s="193"/>
      <c r="F204" s="106"/>
      <c r="G204" s="106"/>
      <c r="H204" s="62"/>
      <c r="I204" s="113"/>
      <c r="J204" s="69">
        <f>+H204*I204</f>
        <v>0</v>
      </c>
    </row>
    <row r="205" spans="1:67" ht="22.5" customHeight="1" x14ac:dyDescent="0.3">
      <c r="A205" s="68"/>
      <c r="B205" s="193" t="s">
        <v>47</v>
      </c>
      <c r="C205" s="193"/>
      <c r="D205" s="193"/>
      <c r="E205" s="193"/>
      <c r="F205" s="106"/>
      <c r="G205" s="106"/>
      <c r="H205" s="62"/>
      <c r="I205" s="113"/>
      <c r="J205" s="69">
        <f t="shared" ref="J205:J213" si="14">+H205*I205</f>
        <v>0</v>
      </c>
    </row>
    <row r="206" spans="1:67" ht="22.5" customHeight="1" x14ac:dyDescent="0.3">
      <c r="A206" s="68"/>
      <c r="B206" s="193" t="s">
        <v>47</v>
      </c>
      <c r="C206" s="193"/>
      <c r="D206" s="193"/>
      <c r="E206" s="193"/>
      <c r="F206" s="106"/>
      <c r="G206" s="106"/>
      <c r="H206" s="62"/>
      <c r="I206" s="113"/>
      <c r="J206" s="69">
        <f t="shared" si="14"/>
        <v>0</v>
      </c>
    </row>
    <row r="207" spans="1:67" ht="22.5" customHeight="1" x14ac:dyDescent="0.3">
      <c r="A207" s="68"/>
      <c r="B207" s="193" t="s">
        <v>47</v>
      </c>
      <c r="C207" s="193"/>
      <c r="D207" s="193"/>
      <c r="E207" s="193"/>
      <c r="F207" s="106"/>
      <c r="G207" s="106"/>
      <c r="H207" s="62"/>
      <c r="I207" s="113"/>
      <c r="J207" s="69">
        <f t="shared" si="14"/>
        <v>0</v>
      </c>
    </row>
    <row r="208" spans="1:67" ht="22.5" customHeight="1" x14ac:dyDescent="0.3">
      <c r="A208" s="68"/>
      <c r="B208" s="193" t="s">
        <v>47</v>
      </c>
      <c r="C208" s="193"/>
      <c r="D208" s="193"/>
      <c r="E208" s="193"/>
      <c r="F208" s="106"/>
      <c r="G208" s="106"/>
      <c r="H208" s="62"/>
      <c r="I208" s="113"/>
      <c r="J208" s="69">
        <f t="shared" si="14"/>
        <v>0</v>
      </c>
    </row>
    <row r="209" spans="1:10" ht="22.5" customHeight="1" x14ac:dyDescent="0.3">
      <c r="A209" s="68"/>
      <c r="B209" s="193" t="s">
        <v>47</v>
      </c>
      <c r="C209" s="193"/>
      <c r="D209" s="193"/>
      <c r="E209" s="193"/>
      <c r="F209" s="106"/>
      <c r="G209" s="106"/>
      <c r="H209" s="62"/>
      <c r="I209" s="113"/>
      <c r="J209" s="69">
        <f t="shared" si="14"/>
        <v>0</v>
      </c>
    </row>
    <row r="210" spans="1:10" ht="22.5" customHeight="1" x14ac:dyDescent="0.3">
      <c r="A210" s="68"/>
      <c r="B210" s="193" t="s">
        <v>47</v>
      </c>
      <c r="C210" s="193"/>
      <c r="D210" s="193"/>
      <c r="E210" s="193"/>
      <c r="F210" s="106"/>
      <c r="G210" s="106"/>
      <c r="H210" s="62"/>
      <c r="I210" s="113"/>
      <c r="J210" s="69">
        <f t="shared" si="14"/>
        <v>0</v>
      </c>
    </row>
    <row r="211" spans="1:10" ht="22.5" customHeight="1" x14ac:dyDescent="0.3">
      <c r="A211" s="68"/>
      <c r="B211" s="193" t="s">
        <v>47</v>
      </c>
      <c r="C211" s="193"/>
      <c r="D211" s="193"/>
      <c r="E211" s="193"/>
      <c r="F211" s="106"/>
      <c r="G211" s="106"/>
      <c r="H211" s="62"/>
      <c r="I211" s="113"/>
      <c r="J211" s="69">
        <f t="shared" si="14"/>
        <v>0</v>
      </c>
    </row>
    <row r="212" spans="1:10" ht="22.5" customHeight="1" x14ac:dyDescent="0.3">
      <c r="A212" s="68"/>
      <c r="B212" s="193" t="s">
        <v>47</v>
      </c>
      <c r="C212" s="193"/>
      <c r="D212" s="193"/>
      <c r="E212" s="193"/>
      <c r="F212" s="106"/>
      <c r="G212" s="106"/>
      <c r="H212" s="62"/>
      <c r="I212" s="113"/>
      <c r="J212" s="69">
        <f t="shared" si="14"/>
        <v>0</v>
      </c>
    </row>
    <row r="213" spans="1:10" ht="22.5" customHeight="1" x14ac:dyDescent="0.3">
      <c r="A213" s="68"/>
      <c r="B213" s="193" t="s">
        <v>47</v>
      </c>
      <c r="C213" s="193"/>
      <c r="D213" s="193"/>
      <c r="E213" s="193"/>
      <c r="F213" s="106"/>
      <c r="G213" s="106"/>
      <c r="H213" s="62"/>
      <c r="I213" s="113"/>
      <c r="J213" s="69">
        <f t="shared" si="14"/>
        <v>0</v>
      </c>
    </row>
    <row r="214" spans="1:10" ht="15.6" x14ac:dyDescent="0.3">
      <c r="A214" s="68"/>
      <c r="B214" s="194" t="s">
        <v>3</v>
      </c>
      <c r="C214" s="194"/>
      <c r="D214" s="194"/>
      <c r="E214" s="194"/>
      <c r="F214" s="70"/>
      <c r="G214" s="71"/>
      <c r="H214" s="114"/>
      <c r="I214" s="73"/>
      <c r="J214" s="74">
        <f>SUM(J204:J213)</f>
        <v>0</v>
      </c>
    </row>
    <row r="215" spans="1:10" x14ac:dyDescent="0.3">
      <c r="A215" s="77"/>
      <c r="B215" s="77"/>
      <c r="C215" s="77"/>
      <c r="D215" s="77"/>
      <c r="E215" s="77"/>
      <c r="F215" s="77"/>
      <c r="G215" s="77"/>
      <c r="H215" s="77"/>
      <c r="I215" s="77"/>
      <c r="J215" s="77"/>
    </row>
    <row r="216" spans="1:10" x14ac:dyDescent="0.3">
      <c r="A216" s="77"/>
      <c r="B216" s="77"/>
      <c r="C216" s="77"/>
      <c r="D216" s="77"/>
      <c r="E216" s="77"/>
      <c r="F216" s="77"/>
      <c r="G216" s="77"/>
      <c r="H216" s="77"/>
      <c r="I216" s="77"/>
      <c r="J216" s="77"/>
    </row>
    <row r="217" spans="1:10" s="2" customFormat="1" ht="23.25" customHeight="1" x14ac:dyDescent="0.3">
      <c r="A217" s="115"/>
      <c r="B217" s="192" t="s">
        <v>203</v>
      </c>
      <c r="C217" s="192"/>
      <c r="D217" s="192"/>
      <c r="E217" s="192"/>
      <c r="F217" s="192"/>
      <c r="G217" s="192"/>
      <c r="H217" s="192"/>
      <c r="I217" s="192"/>
      <c r="J217" s="116">
        <f>+J22+J35+J39+J46+J50+J55+J65+J84+J89+J96+J119+J178+J182+J188+J197+J201+J214</f>
        <v>0</v>
      </c>
    </row>
    <row r="218" spans="1:10" x14ac:dyDescent="0.3">
      <c r="A218" s="77"/>
      <c r="B218" s="77"/>
      <c r="C218" s="77"/>
      <c r="D218" s="77"/>
      <c r="E218" s="77"/>
      <c r="F218" s="77"/>
      <c r="G218" s="77"/>
      <c r="H218" s="77"/>
      <c r="I218" s="77"/>
      <c r="J218" s="77"/>
    </row>
    <row r="219" spans="1:10" s="3" customFormat="1" ht="19.5" customHeight="1" thickBot="1" x14ac:dyDescent="0.35">
      <c r="A219" s="191" t="s">
        <v>22</v>
      </c>
      <c r="B219" s="191"/>
      <c r="C219" s="191"/>
      <c r="D219" s="191"/>
      <c r="E219" s="191"/>
      <c r="F219" s="191"/>
      <c r="G219" s="191"/>
      <c r="H219" s="191"/>
      <c r="I219" s="117"/>
      <c r="J219" s="117"/>
    </row>
    <row r="220" spans="1:10" x14ac:dyDescent="0.3">
      <c r="A220" s="195"/>
      <c r="B220" s="196"/>
      <c r="C220" s="197"/>
      <c r="D220" s="197"/>
      <c r="E220" s="197"/>
      <c r="F220" s="197"/>
      <c r="G220" s="197"/>
      <c r="H220" s="197"/>
      <c r="I220" s="197"/>
      <c r="J220" s="198"/>
    </row>
    <row r="221" spans="1:10" x14ac:dyDescent="0.3">
      <c r="A221" s="195"/>
      <c r="B221" s="199"/>
      <c r="C221" s="200"/>
      <c r="D221" s="200"/>
      <c r="E221" s="200"/>
      <c r="F221" s="200"/>
      <c r="G221" s="200"/>
      <c r="H221" s="200"/>
      <c r="I221" s="200"/>
      <c r="J221" s="201"/>
    </row>
    <row r="222" spans="1:10" x14ac:dyDescent="0.3">
      <c r="A222" s="195"/>
      <c r="B222" s="199"/>
      <c r="C222" s="200"/>
      <c r="D222" s="200"/>
      <c r="E222" s="200"/>
      <c r="F222" s="200"/>
      <c r="G222" s="200"/>
      <c r="H222" s="200"/>
      <c r="I222" s="200"/>
      <c r="J222" s="201"/>
    </row>
    <row r="223" spans="1:10" x14ac:dyDescent="0.3">
      <c r="A223" s="195"/>
      <c r="B223" s="199"/>
      <c r="C223" s="200"/>
      <c r="D223" s="200"/>
      <c r="E223" s="200"/>
      <c r="F223" s="200"/>
      <c r="G223" s="200"/>
      <c r="H223" s="200"/>
      <c r="I223" s="200"/>
      <c r="J223" s="201"/>
    </row>
    <row r="224" spans="1:10" x14ac:dyDescent="0.3">
      <c r="A224" s="195"/>
      <c r="B224" s="199"/>
      <c r="C224" s="200"/>
      <c r="D224" s="200"/>
      <c r="E224" s="200"/>
      <c r="F224" s="200"/>
      <c r="G224" s="200"/>
      <c r="H224" s="200"/>
      <c r="I224" s="200"/>
      <c r="J224" s="201"/>
    </row>
    <row r="225" spans="1:10" x14ac:dyDescent="0.3">
      <c r="A225" s="195"/>
      <c r="B225" s="199"/>
      <c r="C225" s="200"/>
      <c r="D225" s="200"/>
      <c r="E225" s="200"/>
      <c r="F225" s="200"/>
      <c r="G225" s="200"/>
      <c r="H225" s="200"/>
      <c r="I225" s="200"/>
      <c r="J225" s="201"/>
    </row>
    <row r="226" spans="1:10" x14ac:dyDescent="0.3">
      <c r="A226" s="195"/>
      <c r="B226" s="199"/>
      <c r="C226" s="200"/>
      <c r="D226" s="200"/>
      <c r="E226" s="200"/>
      <c r="F226" s="200"/>
      <c r="G226" s="200"/>
      <c r="H226" s="200"/>
      <c r="I226" s="200"/>
      <c r="J226" s="201"/>
    </row>
    <row r="227" spans="1:10" ht="15" thickBot="1" x14ac:dyDescent="0.35">
      <c r="A227" s="195"/>
      <c r="B227" s="202"/>
      <c r="C227" s="203"/>
      <c r="D227" s="203"/>
      <c r="E227" s="203"/>
      <c r="F227" s="203"/>
      <c r="G227" s="203"/>
      <c r="H227" s="203"/>
      <c r="I227" s="203"/>
      <c r="J227" s="204"/>
    </row>
    <row r="228" spans="1:10" x14ac:dyDescent="0.3">
      <c r="A228" s="77"/>
      <c r="B228" s="77"/>
      <c r="C228" s="77"/>
      <c r="D228" s="77"/>
      <c r="E228" s="77"/>
      <c r="F228" s="77"/>
      <c r="G228" s="77"/>
      <c r="H228" s="77"/>
      <c r="I228" s="77"/>
      <c r="J228" s="77"/>
    </row>
    <row r="229" spans="1:10" s="3" customFormat="1" ht="19.5" customHeight="1" thickBot="1" x14ac:dyDescent="0.35">
      <c r="A229" s="191" t="s">
        <v>2</v>
      </c>
      <c r="B229" s="191"/>
      <c r="C229" s="191"/>
      <c r="D229" s="191"/>
      <c r="E229" s="191"/>
      <c r="F229" s="191"/>
      <c r="G229" s="191"/>
      <c r="H229" s="191"/>
      <c r="I229" s="117"/>
      <c r="J229" s="117"/>
    </row>
    <row r="230" spans="1:10" ht="27" customHeight="1" x14ac:dyDescent="0.3">
      <c r="A230" s="195"/>
      <c r="B230" s="196"/>
      <c r="C230" s="197"/>
      <c r="D230" s="197"/>
      <c r="E230" s="197"/>
      <c r="F230" s="197"/>
      <c r="G230" s="197"/>
      <c r="H230" s="197"/>
      <c r="I230" s="197"/>
      <c r="J230" s="198"/>
    </row>
    <row r="231" spans="1:10" x14ac:dyDescent="0.3">
      <c r="A231" s="195"/>
      <c r="B231" s="199"/>
      <c r="C231" s="200"/>
      <c r="D231" s="200"/>
      <c r="E231" s="200"/>
      <c r="F231" s="200"/>
      <c r="G231" s="200"/>
      <c r="H231" s="200"/>
      <c r="I231" s="200"/>
      <c r="J231" s="201"/>
    </row>
    <row r="232" spans="1:10" x14ac:dyDescent="0.3">
      <c r="A232" s="195"/>
      <c r="B232" s="199"/>
      <c r="C232" s="200"/>
      <c r="D232" s="200"/>
      <c r="E232" s="200"/>
      <c r="F232" s="200"/>
      <c r="G232" s="200"/>
      <c r="H232" s="200"/>
      <c r="I232" s="200"/>
      <c r="J232" s="201"/>
    </row>
    <row r="233" spans="1:10" x14ac:dyDescent="0.3">
      <c r="A233" s="195"/>
      <c r="B233" s="199"/>
      <c r="C233" s="200"/>
      <c r="D233" s="200"/>
      <c r="E233" s="200"/>
      <c r="F233" s="200"/>
      <c r="G233" s="200"/>
      <c r="H233" s="200"/>
      <c r="I233" s="200"/>
      <c r="J233" s="201"/>
    </row>
    <row r="234" spans="1:10" x14ac:dyDescent="0.3">
      <c r="A234" s="195"/>
      <c r="B234" s="199"/>
      <c r="C234" s="200"/>
      <c r="D234" s="200"/>
      <c r="E234" s="200"/>
      <c r="F234" s="200"/>
      <c r="G234" s="200"/>
      <c r="H234" s="200"/>
      <c r="I234" s="200"/>
      <c r="J234" s="201"/>
    </row>
    <row r="235" spans="1:10" x14ac:dyDescent="0.3">
      <c r="A235" s="195"/>
      <c r="B235" s="199"/>
      <c r="C235" s="200"/>
      <c r="D235" s="200"/>
      <c r="E235" s="200"/>
      <c r="F235" s="200"/>
      <c r="G235" s="200"/>
      <c r="H235" s="200"/>
      <c r="I235" s="200"/>
      <c r="J235" s="201"/>
    </row>
    <row r="236" spans="1:10" x14ac:dyDescent="0.3">
      <c r="A236" s="195"/>
      <c r="B236" s="199"/>
      <c r="C236" s="200"/>
      <c r="D236" s="200"/>
      <c r="E236" s="200"/>
      <c r="F236" s="200"/>
      <c r="G236" s="200"/>
      <c r="H236" s="200"/>
      <c r="I236" s="200"/>
      <c r="J236" s="201"/>
    </row>
    <row r="237" spans="1:10" ht="15" thickBot="1" x14ac:dyDescent="0.35">
      <c r="A237" s="195"/>
      <c r="B237" s="202"/>
      <c r="C237" s="203"/>
      <c r="D237" s="203"/>
      <c r="E237" s="203"/>
      <c r="F237" s="203"/>
      <c r="G237" s="203"/>
      <c r="H237" s="203"/>
      <c r="I237" s="203"/>
      <c r="J237" s="204"/>
    </row>
    <row r="238" spans="1:10" ht="4.2" customHeight="1" x14ac:dyDescent="0.3"/>
    <row r="239" spans="1:10" ht="15.6" x14ac:dyDescent="0.3">
      <c r="A239" s="205" t="s">
        <v>23</v>
      </c>
      <c r="B239" s="206"/>
      <c r="C239" s="206"/>
      <c r="D239" s="206"/>
      <c r="E239" s="206"/>
      <c r="F239" s="206"/>
      <c r="G239" s="207"/>
      <c r="I239" s="208" t="s">
        <v>48</v>
      </c>
      <c r="J239" s="209"/>
    </row>
    <row r="240" spans="1:10" x14ac:dyDescent="0.3">
      <c r="A240" s="176" t="s">
        <v>1</v>
      </c>
      <c r="B240" s="177"/>
      <c r="C240" s="177"/>
      <c r="D240" s="177"/>
      <c r="E240" s="177"/>
      <c r="F240" s="177"/>
      <c r="G240" s="178"/>
      <c r="I240" s="185" t="s">
        <v>49</v>
      </c>
      <c r="J240" s="186"/>
    </row>
    <row r="241" spans="1:10" x14ac:dyDescent="0.3">
      <c r="A241" s="179"/>
      <c r="B241" s="180"/>
      <c r="C241" s="180"/>
      <c r="D241" s="180"/>
      <c r="E241" s="180"/>
      <c r="F241" s="180"/>
      <c r="G241" s="181"/>
      <c r="I241" s="187"/>
      <c r="J241" s="188"/>
    </row>
    <row r="242" spans="1:10" x14ac:dyDescent="0.3">
      <c r="A242" s="179"/>
      <c r="B242" s="180"/>
      <c r="C242" s="180"/>
      <c r="D242" s="180"/>
      <c r="E242" s="180"/>
      <c r="F242" s="180"/>
      <c r="G242" s="181"/>
      <c r="I242" s="187"/>
      <c r="J242" s="188"/>
    </row>
    <row r="243" spans="1:10" x14ac:dyDescent="0.3">
      <c r="A243" s="179"/>
      <c r="B243" s="180"/>
      <c r="C243" s="180"/>
      <c r="D243" s="180"/>
      <c r="E243" s="180"/>
      <c r="F243" s="180"/>
      <c r="G243" s="181"/>
      <c r="I243" s="187"/>
      <c r="J243" s="188"/>
    </row>
    <row r="244" spans="1:10" x14ac:dyDescent="0.3">
      <c r="A244" s="179"/>
      <c r="B244" s="180"/>
      <c r="C244" s="180"/>
      <c r="D244" s="180"/>
      <c r="E244" s="180"/>
      <c r="F244" s="180"/>
      <c r="G244" s="181"/>
      <c r="I244" s="187"/>
      <c r="J244" s="188"/>
    </row>
    <row r="245" spans="1:10" x14ac:dyDescent="0.3">
      <c r="A245" s="179"/>
      <c r="B245" s="180"/>
      <c r="C245" s="180"/>
      <c r="D245" s="180"/>
      <c r="E245" s="180"/>
      <c r="F245" s="180"/>
      <c r="G245" s="181"/>
      <c r="I245" s="187"/>
      <c r="J245" s="188"/>
    </row>
    <row r="246" spans="1:10" x14ac:dyDescent="0.3">
      <c r="A246" s="179"/>
      <c r="B246" s="180"/>
      <c r="C246" s="180"/>
      <c r="D246" s="180"/>
      <c r="E246" s="180"/>
      <c r="F246" s="180"/>
      <c r="G246" s="181"/>
      <c r="I246" s="187"/>
      <c r="J246" s="188"/>
    </row>
    <row r="247" spans="1:10" x14ac:dyDescent="0.3">
      <c r="A247" s="182"/>
      <c r="B247" s="183"/>
      <c r="C247" s="183"/>
      <c r="D247" s="183"/>
      <c r="E247" s="183"/>
      <c r="F247" s="183"/>
      <c r="G247" s="184"/>
      <c r="I247" s="189"/>
      <c r="J247" s="190"/>
    </row>
  </sheetData>
  <sheetProtection algorithmName="SHA-512" hashValue="ZPMq2K6z6S44UapBPHZezTbiDO/JLZGxhww+5xaQ9FWbIvKjWUF/qKaUXSre0KskT7OjqdRTcNzTePkF7QAAcQ==" saltValue="shlT6fgl+JD/zZz5vpUEXA==" spinCount="100000" sheet="1" objects="1" scenarios="1"/>
  <mergeCells count="205">
    <mergeCell ref="A230:A237"/>
    <mergeCell ref="B230:J237"/>
    <mergeCell ref="A239:G239"/>
    <mergeCell ref="I239:J239"/>
    <mergeCell ref="A240:G247"/>
    <mergeCell ref="I240:J247"/>
    <mergeCell ref="B214:E214"/>
    <mergeCell ref="B217:I217"/>
    <mergeCell ref="A219:H219"/>
    <mergeCell ref="A220:A227"/>
    <mergeCell ref="B220:J227"/>
    <mergeCell ref="A229:H229"/>
    <mergeCell ref="B208:E208"/>
    <mergeCell ref="B209:E209"/>
    <mergeCell ref="B210:E210"/>
    <mergeCell ref="B211:E211"/>
    <mergeCell ref="B212:E212"/>
    <mergeCell ref="B213:E213"/>
    <mergeCell ref="B202:J202"/>
    <mergeCell ref="B203:E203"/>
    <mergeCell ref="B204:E204"/>
    <mergeCell ref="B205:E205"/>
    <mergeCell ref="B206:E206"/>
    <mergeCell ref="B207:E207"/>
    <mergeCell ref="B195:E195"/>
    <mergeCell ref="B196:E196"/>
    <mergeCell ref="B197:E197"/>
    <mergeCell ref="B199:E199"/>
    <mergeCell ref="B200:E200"/>
    <mergeCell ref="B201:E201"/>
    <mergeCell ref="B188:E188"/>
    <mergeCell ref="B190:E190"/>
    <mergeCell ref="B191:E191"/>
    <mergeCell ref="B192:E192"/>
    <mergeCell ref="B193:E193"/>
    <mergeCell ref="B194:E194"/>
    <mergeCell ref="B181:E181"/>
    <mergeCell ref="B182:E182"/>
    <mergeCell ref="B184:E184"/>
    <mergeCell ref="B185:E185"/>
    <mergeCell ref="B186:E186"/>
    <mergeCell ref="B187:E187"/>
    <mergeCell ref="B174:E174"/>
    <mergeCell ref="B175:E175"/>
    <mergeCell ref="B176:E176"/>
    <mergeCell ref="B177:E177"/>
    <mergeCell ref="B178:E178"/>
    <mergeCell ref="B180:E180"/>
    <mergeCell ref="B168:E168"/>
    <mergeCell ref="B169:E169"/>
    <mergeCell ref="B170:E170"/>
    <mergeCell ref="B171:E171"/>
    <mergeCell ref="B172:E172"/>
    <mergeCell ref="B173:E173"/>
    <mergeCell ref="B162:E162"/>
    <mergeCell ref="B163:E163"/>
    <mergeCell ref="B164:E164"/>
    <mergeCell ref="B165:E165"/>
    <mergeCell ref="B166:E166"/>
    <mergeCell ref="B167:E167"/>
    <mergeCell ref="B156:E156"/>
    <mergeCell ref="B157:E157"/>
    <mergeCell ref="B158:E158"/>
    <mergeCell ref="B159:E159"/>
    <mergeCell ref="B160:E160"/>
    <mergeCell ref="B161:E161"/>
    <mergeCell ref="B150:E150"/>
    <mergeCell ref="B151:E151"/>
    <mergeCell ref="B152:E152"/>
    <mergeCell ref="B153:E153"/>
    <mergeCell ref="B154:E154"/>
    <mergeCell ref="B155:E155"/>
    <mergeCell ref="B144:E144"/>
    <mergeCell ref="B145:E145"/>
    <mergeCell ref="B146:E146"/>
    <mergeCell ref="B147:E147"/>
    <mergeCell ref="B148:E148"/>
    <mergeCell ref="B149:E149"/>
    <mergeCell ref="B138:E138"/>
    <mergeCell ref="B139:E139"/>
    <mergeCell ref="B140:E140"/>
    <mergeCell ref="B141:E141"/>
    <mergeCell ref="B142:E142"/>
    <mergeCell ref="B143:E143"/>
    <mergeCell ref="B132:E132"/>
    <mergeCell ref="B133:E133"/>
    <mergeCell ref="B134:E134"/>
    <mergeCell ref="B135:E135"/>
    <mergeCell ref="B136:E136"/>
    <mergeCell ref="B137:E137"/>
    <mergeCell ref="B126:E126"/>
    <mergeCell ref="B127:E127"/>
    <mergeCell ref="B128:E128"/>
    <mergeCell ref="B129:E129"/>
    <mergeCell ref="B130:E130"/>
    <mergeCell ref="B131:E131"/>
    <mergeCell ref="B119:E119"/>
    <mergeCell ref="B121:E121"/>
    <mergeCell ref="B122:E122"/>
    <mergeCell ref="B123:E123"/>
    <mergeCell ref="B124:E124"/>
    <mergeCell ref="B125:E125"/>
    <mergeCell ref="B113:E113"/>
    <mergeCell ref="B114:E114"/>
    <mergeCell ref="B115:E115"/>
    <mergeCell ref="B116:E116"/>
    <mergeCell ref="B117:E117"/>
    <mergeCell ref="B118:E118"/>
    <mergeCell ref="B107:E107"/>
    <mergeCell ref="B108:E108"/>
    <mergeCell ref="B109:E109"/>
    <mergeCell ref="B110:E110"/>
    <mergeCell ref="B111:E111"/>
    <mergeCell ref="B112:E112"/>
    <mergeCell ref="B101:E101"/>
    <mergeCell ref="B102:E102"/>
    <mergeCell ref="B103:E103"/>
    <mergeCell ref="B104:E104"/>
    <mergeCell ref="B105:E105"/>
    <mergeCell ref="B106:E106"/>
    <mergeCell ref="B94:E94"/>
    <mergeCell ref="B95:E95"/>
    <mergeCell ref="B96:E96"/>
    <mergeCell ref="B98:E98"/>
    <mergeCell ref="B99:E99"/>
    <mergeCell ref="B100:E100"/>
    <mergeCell ref="B87:E87"/>
    <mergeCell ref="B88:E88"/>
    <mergeCell ref="B89:E89"/>
    <mergeCell ref="B91:E91"/>
    <mergeCell ref="B92:E92"/>
    <mergeCell ref="B93:E93"/>
    <mergeCell ref="B79:E79"/>
    <mergeCell ref="B80:E80"/>
    <mergeCell ref="B81:E81"/>
    <mergeCell ref="B82:E82"/>
    <mergeCell ref="B84:E84"/>
    <mergeCell ref="B86:E86"/>
    <mergeCell ref="B72:E72"/>
    <mergeCell ref="B73:E73"/>
    <mergeCell ref="B74:E74"/>
    <mergeCell ref="B76:E76"/>
    <mergeCell ref="B77:E77"/>
    <mergeCell ref="B78:E78"/>
    <mergeCell ref="B65:E65"/>
    <mergeCell ref="B67:E67"/>
    <mergeCell ref="B68:E68"/>
    <mergeCell ref="B69:E69"/>
    <mergeCell ref="B70:E70"/>
    <mergeCell ref="B71:E71"/>
    <mergeCell ref="B59:E59"/>
    <mergeCell ref="B60:E60"/>
    <mergeCell ref="B61:E61"/>
    <mergeCell ref="B62:E62"/>
    <mergeCell ref="B63:E63"/>
    <mergeCell ref="B64:E64"/>
    <mergeCell ref="B52:E52"/>
    <mergeCell ref="B53:E53"/>
    <mergeCell ref="B54:E54"/>
    <mergeCell ref="B55:E55"/>
    <mergeCell ref="B57:E57"/>
    <mergeCell ref="B58:E58"/>
    <mergeCell ref="B44:E44"/>
    <mergeCell ref="B45:E45"/>
    <mergeCell ref="B46:E46"/>
    <mergeCell ref="B48:E48"/>
    <mergeCell ref="B49:E49"/>
    <mergeCell ref="B50:E50"/>
    <mergeCell ref="B37:E37"/>
    <mergeCell ref="B38:E38"/>
    <mergeCell ref="B39:E39"/>
    <mergeCell ref="B41:E41"/>
    <mergeCell ref="B42:E42"/>
    <mergeCell ref="B43:E43"/>
    <mergeCell ref="B30:E30"/>
    <mergeCell ref="B31:E31"/>
    <mergeCell ref="B32:E32"/>
    <mergeCell ref="B33:E33"/>
    <mergeCell ref="B34:E34"/>
    <mergeCell ref="B35:E35"/>
    <mergeCell ref="B24:E24"/>
    <mergeCell ref="B25:E25"/>
    <mergeCell ref="B26:E26"/>
    <mergeCell ref="B27:E27"/>
    <mergeCell ref="B28:E28"/>
    <mergeCell ref="B29:E29"/>
    <mergeCell ref="A14:B14"/>
    <mergeCell ref="C14:J14"/>
    <mergeCell ref="A17:J17"/>
    <mergeCell ref="B20:E20"/>
    <mergeCell ref="B21:E21"/>
    <mergeCell ref="B22:E22"/>
    <mergeCell ref="A11:B11"/>
    <mergeCell ref="C11:J11"/>
    <mergeCell ref="A12:B12"/>
    <mergeCell ref="C12:J12"/>
    <mergeCell ref="A13:B13"/>
    <mergeCell ref="C13:J13"/>
    <mergeCell ref="I1:J1"/>
    <mergeCell ref="A4:J6"/>
    <mergeCell ref="A8:J8"/>
    <mergeCell ref="A9:B9"/>
    <mergeCell ref="C9:J9"/>
    <mergeCell ref="A10:B10"/>
    <mergeCell ref="C10:J10"/>
  </mergeCells>
  <pageMargins left="0.25" right="0.25" top="0.75" bottom="0.75" header="0.3" footer="0.3"/>
  <pageSetup paperSize="9" scale="16" orientation="portrait" r:id="rId1"/>
  <headerFooter scaleWithDoc="0" alignWithMargins="0"/>
  <extLst>
    <ext xmlns:x14="http://schemas.microsoft.com/office/spreadsheetml/2009/9/main" uri="{CCE6A557-97BC-4b89-ADB6-D9C93CAAB3DF}">
      <x14:dataValidations xmlns:xm="http://schemas.microsoft.com/office/excel/2006/main" count="5">
        <x14:dataValidation type="list" allowBlank="1" showInputMessage="1" showErrorMessage="1" xr:uid="{503BD6CE-CAE4-4AFB-A19A-B9F8E95FDBA7}">
          <x14:formula1>
            <xm:f>Eenheden!$A$1:$A$9</xm:f>
          </x14:formula1>
          <xm:sqref>G200</xm:sqref>
        </x14:dataValidation>
        <x14:dataValidation type="list" allowBlank="1" showInputMessage="1" showErrorMessage="1" xr:uid="{56EB5225-A553-4B72-8DED-E5559F151D4B}">
          <x14:formula1>
            <xm:f>Eenheden!$A$1:$A$8</xm:f>
          </x14:formula1>
          <xm:sqref>G185:G187 G189 G204:G213</xm:sqref>
        </x14:dataValidation>
        <x14:dataValidation type="list" allowBlank="1" showInputMessage="1" showErrorMessage="1" xr:uid="{7A44CC45-BC96-474E-8A39-738DB4615DA0}">
          <x14:formula1>
            <xm:f>Eenheden!$A$1:$A$7</xm:f>
          </x14:formula1>
          <xm:sqref>G92:G95 G195:G196 G107:G108 G117:G118 G140:G141 G192:G193 G181 G185:G187 G148:G149 G130:G131 G158:G159 G168:G169 G176:G177</xm:sqref>
        </x14:dataValidation>
        <x14:dataValidation type="list" allowBlank="1" showInputMessage="1" showErrorMessage="1" xr:uid="{016D0B60-71D1-4712-95B3-8547C9955C8A}">
          <x14:formula1>
            <xm:f>Eenheden!$A$1:$A$6</xm:f>
          </x14:formula1>
          <xm:sqref>G26:G34 G38 G43:G45 G49 G53:G54 G76</xm:sqref>
        </x14:dataValidation>
        <x14:dataValidation type="list" allowBlank="1" showInputMessage="1" showErrorMessage="1" xr:uid="{B4850E34-E8EF-4C86-87E0-EC7AD7EC1AC7}">
          <x14:formula1>
            <xm:f>Eenheden!$A$1:$A$5</xm:f>
          </x14:formula1>
          <xm:sqref>G21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C9A37E7613C0643AF20892EECFD9588" ma:contentTypeVersion="18" ma:contentTypeDescription="Een nieuw document maken." ma:contentTypeScope="" ma:versionID="aa33cc0da05479d27b21c6c2e2ed88c4">
  <xsd:schema xmlns:xsd="http://www.w3.org/2001/XMLSchema" xmlns:xs="http://www.w3.org/2001/XMLSchema" xmlns:p="http://schemas.microsoft.com/office/2006/metadata/properties" xmlns:ns2="8fe6c792-367d-4e8c-9960-a8ad9ca1c4d8" xmlns:ns3="a342bc1d-40e9-45d3-b325-0fa92e56c33c" targetNamespace="http://schemas.microsoft.com/office/2006/metadata/properties" ma:root="true" ma:fieldsID="191eeea5355686b04a7edcbc326335c4" ns2:_="" ns3:_="">
    <xsd:import namespace="8fe6c792-367d-4e8c-9960-a8ad9ca1c4d8"/>
    <xsd:import namespace="a342bc1d-40e9-45d3-b325-0fa92e56c33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Datum"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e6c792-367d-4e8c-9960-a8ad9ca1c4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Datum" ma:index="12" nillable="true" ma:displayName="Datum" ma:format="DateOnly" ma:internalName="Datum">
      <xsd:simpleType>
        <xsd:restriction base="dms:DateTim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031f3a18-01b8-4a8c-94fa-bd072535d0b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342bc1d-40e9-45d3-b325-0fa92e56c33c"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4" nillable="true" ma:displayName="Taxonomy Catch All Column" ma:hidden="true" ma:list="{90c78a09-eee0-4737-9c59-214b6b1aefb8}" ma:internalName="TaxCatchAll" ma:showField="CatchAllData" ma:web="a342bc1d-40e9-45d3-b325-0fa92e56c3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atum xmlns="8fe6c792-367d-4e8c-9960-a8ad9ca1c4d8" xsi:nil="true"/>
    <lcf76f155ced4ddcb4097134ff3c332f xmlns="8fe6c792-367d-4e8c-9960-a8ad9ca1c4d8">
      <Terms xmlns="http://schemas.microsoft.com/office/infopath/2007/PartnerControls"/>
    </lcf76f155ced4ddcb4097134ff3c332f>
    <TaxCatchAll xmlns="a342bc1d-40e9-45d3-b325-0fa92e56c33c" xsi:nil="true"/>
  </documentManagement>
</p:properties>
</file>

<file path=customXml/itemProps1.xml><?xml version="1.0" encoding="utf-8"?>
<ds:datastoreItem xmlns:ds="http://schemas.openxmlformats.org/officeDocument/2006/customXml" ds:itemID="{A638519C-2B16-437B-957B-9CA25404C0A5}">
  <ds:schemaRefs>
    <ds:schemaRef ds:uri="http://schemas.microsoft.com/sharepoint/v3/contenttype/forms"/>
  </ds:schemaRefs>
</ds:datastoreItem>
</file>

<file path=customXml/itemProps2.xml><?xml version="1.0" encoding="utf-8"?>
<ds:datastoreItem xmlns:ds="http://schemas.openxmlformats.org/officeDocument/2006/customXml" ds:itemID="{E71F96D9-E326-4570-9ED9-6AACD8E2A9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e6c792-367d-4e8c-9960-a8ad9ca1c4d8"/>
    <ds:schemaRef ds:uri="a342bc1d-40e9-45d3-b325-0fa92e56c3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1BC40FD-7D4F-4FF7-A9F0-8F5C2B6B2619}">
  <ds:schemaRef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a342bc1d-40e9-45d3-b325-0fa92e56c33c"/>
    <ds:schemaRef ds:uri="http://purl.org/dc/terms/"/>
    <ds:schemaRef ds:uri="8fe6c792-367d-4e8c-9960-a8ad9ca1c4d8"/>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11</vt:i4>
      </vt:variant>
      <vt:variant>
        <vt:lpstr>Benoemde bereiken</vt:lpstr>
      </vt:variant>
      <vt:variant>
        <vt:i4>2</vt:i4>
      </vt:variant>
    </vt:vector>
  </HeadingPairs>
  <TitlesOfParts>
    <vt:vector size="13" baseType="lpstr">
      <vt:lpstr>Invulinstructie</vt:lpstr>
      <vt:lpstr>Totaalblad</vt:lpstr>
      <vt:lpstr>Beesel</vt:lpstr>
      <vt:lpstr>Bergen</vt:lpstr>
      <vt:lpstr>Gennep</vt:lpstr>
      <vt:lpstr>Horst ad Maas</vt:lpstr>
      <vt:lpstr>Peel en Maas</vt:lpstr>
      <vt:lpstr>Venlo</vt:lpstr>
      <vt:lpstr>Venray</vt:lpstr>
      <vt:lpstr>Power BI</vt:lpstr>
      <vt:lpstr>Eenheden</vt:lpstr>
      <vt:lpstr>Invulinstructie!Afdrukbereik</vt:lpstr>
      <vt:lpstr>Totaalblad!Afdrukbereik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Jolien Mestrom</dc:creator>
  <cp:lastModifiedBy>Manon van Erp</cp:lastModifiedBy>
  <cp:lastPrinted>2018-01-22T17:13:08Z</cp:lastPrinted>
  <dcterms:created xsi:type="dcterms:W3CDTF">2018-01-18T10:10:58Z</dcterms:created>
  <dcterms:modified xsi:type="dcterms:W3CDTF">2024-01-26T12:03:41Z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0x010100FC9A37E7613C0643AF20892EECFD9588</vt:lpwstr>
  </property>
  <property fmtid="{D5CDD505-2E9C-101B-9397-08002B2CF9AE}" pid="3" name="MediaServiceImageTags">
    <vt:lpwstr/>
  </property>
</Properties>
</file>