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mgrsdln.sharepoint.com/sites/SP_Contractbeheer/Beheer/Productieverantwoording/Productieverantwoording 2024/Formats/"/>
    </mc:Choice>
  </mc:AlternateContent>
  <xr:revisionPtr revIDLastSave="941" documentId="8_{9D77C48E-FE77-4F33-A31A-74E9E7F77F96}" xr6:coauthVersionLast="47" xr6:coauthVersionMax="47" xr10:uidLastSave="{E3457CEE-A7D4-4DF4-A017-94203DEE372B}"/>
  <workbookProtection workbookAlgorithmName="SHA-512" workbookHashValue="L+zUpSPemxH05H5gdumGXDa39Qfgt3wuwrnm0xbIxnWDsENte6u6iydO16+8wLudm8TKGcr7p29sAHumQAkjdA==" workbookSaltValue="38e+KdasI+UIJ9vMSLc6kA==" workbookSpinCount="100000" lockStructure="1"/>
  <bookViews>
    <workbookView xWindow="-120" yWindow="-120" windowWidth="29040" windowHeight="15720" activeTab="8" xr2:uid="{00000000-000D-0000-FFFF-FFFF00000000}"/>
  </bookViews>
  <sheets>
    <sheet name="Invulinstructie" sheetId="15" r:id="rId1"/>
    <sheet name="Totaalblad" sheetId="14" r:id="rId2"/>
    <sheet name="Beesel" sheetId="9" r:id="rId3"/>
    <sheet name="Bergen" sheetId="46" r:id="rId4"/>
    <sheet name="Gennep" sheetId="45" r:id="rId5"/>
    <sheet name="Horst aan de Maas" sheetId="47" r:id="rId6"/>
    <sheet name="Peel en Maas" sheetId="49" r:id="rId7"/>
    <sheet name="Venlo" sheetId="50" r:id="rId8"/>
    <sheet name="Venray" sheetId="48" r:id="rId9"/>
    <sheet name="PBI" sheetId="52" state="hidden" r:id="rId10"/>
    <sheet name="Eenheden" sheetId="20" state="hidden" r:id="rId11"/>
  </sheets>
  <definedNames>
    <definedName name="_xlnm.Print_Area" localSheetId="0">Invulinstructie!$A$1:$I$29</definedName>
    <definedName name="_xlnm.Print_Area" localSheetId="1">Totaalblad!$A$1:$N$42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8" l="1"/>
  <c r="C14" i="50"/>
  <c r="C14" i="49"/>
  <c r="C14" i="47"/>
  <c r="C14" i="45"/>
  <c r="C14" i="46"/>
  <c r="C14" i="9"/>
  <c r="E21" i="14" l="1"/>
  <c r="C9" i="9"/>
  <c r="D113" i="52"/>
  <c r="D112" i="52"/>
  <c r="D111" i="52"/>
  <c r="D110" i="52"/>
  <c r="D109" i="52"/>
  <c r="D108" i="52"/>
  <c r="D107" i="52"/>
  <c r="D106" i="52"/>
  <c r="D105" i="52"/>
  <c r="D104" i="52"/>
  <c r="D103" i="52"/>
  <c r="D102" i="52"/>
  <c r="D101" i="52"/>
  <c r="D100" i="52"/>
  <c r="D99" i="52"/>
  <c r="D98" i="52"/>
  <c r="D97" i="52"/>
  <c r="D96" i="52"/>
  <c r="D95" i="52"/>
  <c r="D94" i="52"/>
  <c r="D93" i="52"/>
  <c r="D92" i="52"/>
  <c r="D91" i="52"/>
  <c r="D90" i="52"/>
  <c r="D89" i="52"/>
  <c r="D88" i="52"/>
  <c r="D87" i="52"/>
  <c r="D86" i="52"/>
  <c r="D85" i="52"/>
  <c r="D84" i="52"/>
  <c r="D83" i="52"/>
  <c r="D82" i="52"/>
  <c r="D81" i="52"/>
  <c r="D80" i="52"/>
  <c r="D79" i="52"/>
  <c r="D78" i="52"/>
  <c r="D77" i="52"/>
  <c r="D76" i="52"/>
  <c r="D75" i="52"/>
  <c r="D74" i="52"/>
  <c r="D73" i="52"/>
  <c r="D72" i="52"/>
  <c r="D71" i="52"/>
  <c r="D70" i="52"/>
  <c r="D69" i="52"/>
  <c r="D68" i="52"/>
  <c r="D67" i="52"/>
  <c r="D66" i="52"/>
  <c r="D64" i="52"/>
  <c r="D63" i="52"/>
  <c r="D62" i="52"/>
  <c r="D61" i="52"/>
  <c r="D60" i="52"/>
  <c r="D59" i="52"/>
  <c r="D58" i="52"/>
  <c r="D57" i="52"/>
  <c r="D56" i="52"/>
  <c r="D55" i="52"/>
  <c r="D54" i="52"/>
  <c r="D53" i="52"/>
  <c r="D52" i="52"/>
  <c r="D51" i="52"/>
  <c r="D50" i="52"/>
  <c r="D65" i="52"/>
  <c r="D49" i="52"/>
  <c r="D48" i="52"/>
  <c r="D47" i="52"/>
  <c r="D46" i="52"/>
  <c r="D45" i="52"/>
  <c r="D44" i="52"/>
  <c r="D43" i="52"/>
  <c r="D42" i="52"/>
  <c r="D41" i="52"/>
  <c r="D40" i="52"/>
  <c r="D39" i="52"/>
  <c r="D38" i="52"/>
  <c r="D37" i="52"/>
  <c r="D36" i="52"/>
  <c r="D35" i="52"/>
  <c r="D34" i="52"/>
  <c r="D33" i="52"/>
  <c r="D32" i="52"/>
  <c r="D31" i="52"/>
  <c r="D30" i="52"/>
  <c r="D29" i="52"/>
  <c r="D28" i="52"/>
  <c r="D27" i="52"/>
  <c r="D26" i="52"/>
  <c r="D25" i="52"/>
  <c r="D24" i="52"/>
  <c r="D23" i="52"/>
  <c r="D22" i="52"/>
  <c r="D21" i="52"/>
  <c r="D20" i="52"/>
  <c r="D19" i="52"/>
  <c r="D18" i="52"/>
  <c r="J79" i="48"/>
  <c r="J80" i="48" s="1"/>
  <c r="J78" i="48"/>
  <c r="J77" i="48"/>
  <c r="J76" i="48"/>
  <c r="J75" i="48"/>
  <c r="J74" i="48"/>
  <c r="J73" i="48"/>
  <c r="J72" i="48"/>
  <c r="H69" i="48"/>
  <c r="J68" i="48"/>
  <c r="J69" i="48" s="1"/>
  <c r="J65" i="48"/>
  <c r="H65" i="48"/>
  <c r="J64" i="48"/>
  <c r="J63" i="48"/>
  <c r="J62" i="48"/>
  <c r="H58" i="48"/>
  <c r="J58" i="48" s="1"/>
  <c r="J59" i="48" s="1"/>
  <c r="H54" i="48"/>
  <c r="J54" i="48" s="1"/>
  <c r="J55" i="48" s="1"/>
  <c r="H50" i="48"/>
  <c r="J50" i="48" s="1"/>
  <c r="J51" i="48" s="1"/>
  <c r="H46" i="48"/>
  <c r="J46" i="48" s="1"/>
  <c r="H45" i="48"/>
  <c r="J45" i="48" s="1"/>
  <c r="H44" i="48"/>
  <c r="J44" i="48" s="1"/>
  <c r="H43" i="48"/>
  <c r="J43" i="48" s="1"/>
  <c r="J47" i="48" s="1"/>
  <c r="H39" i="48"/>
  <c r="J39" i="48" s="1"/>
  <c r="H38" i="48"/>
  <c r="J38" i="48" s="1"/>
  <c r="H37" i="48"/>
  <c r="J37" i="48" s="1"/>
  <c r="H36" i="48"/>
  <c r="J36" i="48" s="1"/>
  <c r="H35" i="48"/>
  <c r="J35" i="48" s="1"/>
  <c r="J40" i="48" s="1"/>
  <c r="H31" i="48"/>
  <c r="J31" i="48" s="1"/>
  <c r="J30" i="48"/>
  <c r="H30" i="48"/>
  <c r="H29" i="48"/>
  <c r="J29" i="48" s="1"/>
  <c r="H28" i="48"/>
  <c r="J28" i="48" s="1"/>
  <c r="H27" i="48"/>
  <c r="J27" i="48" s="1"/>
  <c r="H25" i="48"/>
  <c r="J25" i="48" s="1"/>
  <c r="H24" i="48"/>
  <c r="J24" i="48" s="1"/>
  <c r="J23" i="48"/>
  <c r="H23" i="48"/>
  <c r="H22" i="48"/>
  <c r="J22" i="48" s="1"/>
  <c r="H21" i="48"/>
  <c r="J21" i="48" s="1"/>
  <c r="J32" i="48" s="1"/>
  <c r="J82" i="48" s="1"/>
  <c r="C13" i="48"/>
  <c r="C12" i="48"/>
  <c r="C11" i="48"/>
  <c r="C10" i="48"/>
  <c r="C9" i="48"/>
  <c r="J79" i="50"/>
  <c r="J80" i="50" s="1"/>
  <c r="J78" i="50"/>
  <c r="J77" i="50"/>
  <c r="J76" i="50"/>
  <c r="J75" i="50"/>
  <c r="J74" i="50"/>
  <c r="J73" i="50"/>
  <c r="J72" i="50"/>
  <c r="H69" i="50"/>
  <c r="J68" i="50"/>
  <c r="J69" i="50" s="1"/>
  <c r="J65" i="50"/>
  <c r="H65" i="50"/>
  <c r="J64" i="50"/>
  <c r="J63" i="50"/>
  <c r="J62" i="50"/>
  <c r="H58" i="50"/>
  <c r="J58" i="50" s="1"/>
  <c r="J59" i="50" s="1"/>
  <c r="H54" i="50"/>
  <c r="J54" i="50" s="1"/>
  <c r="J55" i="50" s="1"/>
  <c r="H50" i="50"/>
  <c r="J50" i="50" s="1"/>
  <c r="J51" i="50" s="1"/>
  <c r="H46" i="50"/>
  <c r="J46" i="50" s="1"/>
  <c r="H45" i="50"/>
  <c r="J45" i="50" s="1"/>
  <c r="H44" i="50"/>
  <c r="J44" i="50" s="1"/>
  <c r="H43" i="50"/>
  <c r="J43" i="50" s="1"/>
  <c r="J47" i="50" s="1"/>
  <c r="H39" i="50"/>
  <c r="J39" i="50" s="1"/>
  <c r="H38" i="50"/>
  <c r="J38" i="50" s="1"/>
  <c r="H37" i="50"/>
  <c r="J37" i="50" s="1"/>
  <c r="H36" i="50"/>
  <c r="J36" i="50" s="1"/>
  <c r="H35" i="50"/>
  <c r="J35" i="50" s="1"/>
  <c r="J40" i="50" s="1"/>
  <c r="H31" i="50"/>
  <c r="J31" i="50" s="1"/>
  <c r="J30" i="50"/>
  <c r="H30" i="50"/>
  <c r="H29" i="50"/>
  <c r="J29" i="50" s="1"/>
  <c r="H28" i="50"/>
  <c r="J28" i="50" s="1"/>
  <c r="H27" i="50"/>
  <c r="J27" i="50" s="1"/>
  <c r="H25" i="50"/>
  <c r="J25" i="50" s="1"/>
  <c r="H24" i="50"/>
  <c r="J24" i="50" s="1"/>
  <c r="J23" i="50"/>
  <c r="H23" i="50"/>
  <c r="H22" i="50"/>
  <c r="J22" i="50" s="1"/>
  <c r="H21" i="50"/>
  <c r="J21" i="50" s="1"/>
  <c r="J32" i="50" s="1"/>
  <c r="J82" i="50" s="1"/>
  <c r="C13" i="50"/>
  <c r="C12" i="50"/>
  <c r="C11" i="50"/>
  <c r="C10" i="50"/>
  <c r="C9" i="50"/>
  <c r="J79" i="49"/>
  <c r="J78" i="49"/>
  <c r="J77" i="49"/>
  <c r="J76" i="49"/>
  <c r="J75" i="49"/>
  <c r="J74" i="49"/>
  <c r="J80" i="49" s="1"/>
  <c r="J73" i="49"/>
  <c r="J72" i="49"/>
  <c r="H69" i="49"/>
  <c r="J68" i="49"/>
  <c r="J69" i="49" s="1"/>
  <c r="H65" i="49"/>
  <c r="J64" i="49"/>
  <c r="J63" i="49"/>
  <c r="J62" i="49"/>
  <c r="J65" i="49" s="1"/>
  <c r="J58" i="49"/>
  <c r="J59" i="49" s="1"/>
  <c r="H58" i="49"/>
  <c r="H54" i="49"/>
  <c r="J54" i="49" s="1"/>
  <c r="J55" i="49" s="1"/>
  <c r="J50" i="49"/>
  <c r="J51" i="49" s="1"/>
  <c r="H50" i="49"/>
  <c r="H46" i="49"/>
  <c r="J46" i="49" s="1"/>
  <c r="H45" i="49"/>
  <c r="J45" i="49" s="1"/>
  <c r="H44" i="49"/>
  <c r="J44" i="49" s="1"/>
  <c r="H43" i="49"/>
  <c r="J43" i="49" s="1"/>
  <c r="J47" i="49" s="1"/>
  <c r="J39" i="49"/>
  <c r="H39" i="49"/>
  <c r="H38" i="49"/>
  <c r="J38" i="49" s="1"/>
  <c r="H37" i="49"/>
  <c r="J37" i="49" s="1"/>
  <c r="J36" i="49"/>
  <c r="H36" i="49"/>
  <c r="H35" i="49"/>
  <c r="J35" i="49" s="1"/>
  <c r="H31" i="49"/>
  <c r="J31" i="49" s="1"/>
  <c r="H30" i="49"/>
  <c r="J30" i="49" s="1"/>
  <c r="H29" i="49"/>
  <c r="J29" i="49" s="1"/>
  <c r="H28" i="49"/>
  <c r="J28" i="49" s="1"/>
  <c r="H27" i="49"/>
  <c r="J27" i="49" s="1"/>
  <c r="H25" i="49"/>
  <c r="J25" i="49" s="1"/>
  <c r="H24" i="49"/>
  <c r="J24" i="49" s="1"/>
  <c r="H23" i="49"/>
  <c r="J23" i="49" s="1"/>
  <c r="H22" i="49"/>
  <c r="J22" i="49" s="1"/>
  <c r="H21" i="49"/>
  <c r="J21" i="49" s="1"/>
  <c r="C13" i="49"/>
  <c r="C12" i="49"/>
  <c r="C11" i="49"/>
  <c r="C10" i="49"/>
  <c r="C9" i="49"/>
  <c r="J80" i="47"/>
  <c r="J79" i="47"/>
  <c r="J78" i="47"/>
  <c r="J77" i="47"/>
  <c r="J76" i="47"/>
  <c r="J75" i="47"/>
  <c r="J74" i="47"/>
  <c r="J73" i="47"/>
  <c r="J72" i="47"/>
  <c r="H69" i="47"/>
  <c r="J68" i="47"/>
  <c r="J69" i="47" s="1"/>
  <c r="J65" i="47"/>
  <c r="H65" i="47"/>
  <c r="J64" i="47"/>
  <c r="J63" i="47"/>
  <c r="J62" i="47"/>
  <c r="H58" i="47"/>
  <c r="J58" i="47" s="1"/>
  <c r="J59" i="47" s="1"/>
  <c r="H54" i="47"/>
  <c r="J54" i="47" s="1"/>
  <c r="J55" i="47" s="1"/>
  <c r="J50" i="47"/>
  <c r="J51" i="47" s="1"/>
  <c r="H50" i="47"/>
  <c r="H46" i="47"/>
  <c r="J46" i="47" s="1"/>
  <c r="H45" i="47"/>
  <c r="J45" i="47" s="1"/>
  <c r="H44" i="47"/>
  <c r="J44" i="47" s="1"/>
  <c r="H43" i="47"/>
  <c r="J43" i="47" s="1"/>
  <c r="J47" i="47" s="1"/>
  <c r="J39" i="47"/>
  <c r="H39" i="47"/>
  <c r="H38" i="47"/>
  <c r="J38" i="47" s="1"/>
  <c r="H37" i="47"/>
  <c r="J37" i="47" s="1"/>
  <c r="H36" i="47"/>
  <c r="J36" i="47" s="1"/>
  <c r="H35" i="47"/>
  <c r="J35" i="47" s="1"/>
  <c r="J40" i="47" s="1"/>
  <c r="H31" i="47"/>
  <c r="J31" i="47" s="1"/>
  <c r="H30" i="47"/>
  <c r="J30" i="47" s="1"/>
  <c r="H29" i="47"/>
  <c r="J29" i="47" s="1"/>
  <c r="H28" i="47"/>
  <c r="J28" i="47" s="1"/>
  <c r="H27" i="47"/>
  <c r="J27" i="47" s="1"/>
  <c r="H25" i="47"/>
  <c r="J25" i="47" s="1"/>
  <c r="H24" i="47"/>
  <c r="J24" i="47" s="1"/>
  <c r="H23" i="47"/>
  <c r="J23" i="47" s="1"/>
  <c r="H22" i="47"/>
  <c r="J22" i="47" s="1"/>
  <c r="H21" i="47"/>
  <c r="J21" i="47" s="1"/>
  <c r="C13" i="47"/>
  <c r="C12" i="47"/>
  <c r="C11" i="47"/>
  <c r="C10" i="47"/>
  <c r="C9" i="47"/>
  <c r="J79" i="45"/>
  <c r="J78" i="45"/>
  <c r="J77" i="45"/>
  <c r="J76" i="45"/>
  <c r="J75" i="45"/>
  <c r="J74" i="45"/>
  <c r="J73" i="45"/>
  <c r="J72" i="45"/>
  <c r="J80" i="45" s="1"/>
  <c r="J69" i="45"/>
  <c r="H69" i="45"/>
  <c r="J68" i="45"/>
  <c r="H65" i="45"/>
  <c r="J64" i="45"/>
  <c r="J63" i="45"/>
  <c r="J62" i="45"/>
  <c r="J65" i="45" s="1"/>
  <c r="H58" i="45"/>
  <c r="J58" i="45" s="1"/>
  <c r="J59" i="45" s="1"/>
  <c r="H54" i="45"/>
  <c r="J54" i="45" s="1"/>
  <c r="J55" i="45" s="1"/>
  <c r="H50" i="45"/>
  <c r="J50" i="45" s="1"/>
  <c r="J51" i="45" s="1"/>
  <c r="H46" i="45"/>
  <c r="J46" i="45" s="1"/>
  <c r="H45" i="45"/>
  <c r="J45" i="45" s="1"/>
  <c r="J44" i="45"/>
  <c r="H44" i="45"/>
  <c r="H43" i="45"/>
  <c r="J43" i="45" s="1"/>
  <c r="J47" i="45" s="1"/>
  <c r="H39" i="45"/>
  <c r="J39" i="45" s="1"/>
  <c r="H38" i="45"/>
  <c r="J38" i="45" s="1"/>
  <c r="H37" i="45"/>
  <c r="J37" i="45" s="1"/>
  <c r="H36" i="45"/>
  <c r="J36" i="45" s="1"/>
  <c r="H35" i="45"/>
  <c r="J35" i="45" s="1"/>
  <c r="H31" i="45"/>
  <c r="J31" i="45" s="1"/>
  <c r="J30" i="45"/>
  <c r="H30" i="45"/>
  <c r="H29" i="45"/>
  <c r="J29" i="45" s="1"/>
  <c r="H28" i="45"/>
  <c r="J28" i="45" s="1"/>
  <c r="J27" i="45"/>
  <c r="H27" i="45"/>
  <c r="H25" i="45"/>
  <c r="J25" i="45" s="1"/>
  <c r="H24" i="45"/>
  <c r="J24" i="45" s="1"/>
  <c r="J23" i="45"/>
  <c r="H23" i="45"/>
  <c r="H22" i="45"/>
  <c r="J22" i="45" s="1"/>
  <c r="H21" i="45"/>
  <c r="J21" i="45" s="1"/>
  <c r="C13" i="45"/>
  <c r="C12" i="45"/>
  <c r="C11" i="45"/>
  <c r="C10" i="45"/>
  <c r="C9" i="45"/>
  <c r="J79" i="46"/>
  <c r="J78" i="46"/>
  <c r="J77" i="46"/>
  <c r="J76" i="46"/>
  <c r="J75" i="46"/>
  <c r="J74" i="46"/>
  <c r="J73" i="46"/>
  <c r="J72" i="46"/>
  <c r="J80" i="46" s="1"/>
  <c r="J69" i="46"/>
  <c r="H69" i="46"/>
  <c r="J68" i="46"/>
  <c r="H65" i="46"/>
  <c r="J64" i="46"/>
  <c r="J63" i="46"/>
  <c r="J62" i="46"/>
  <c r="J65" i="46" s="1"/>
  <c r="H58" i="46"/>
  <c r="J58" i="46" s="1"/>
  <c r="J59" i="46" s="1"/>
  <c r="H54" i="46"/>
  <c r="J54" i="46" s="1"/>
  <c r="J55" i="46" s="1"/>
  <c r="H50" i="46"/>
  <c r="J50" i="46" s="1"/>
  <c r="J51" i="46" s="1"/>
  <c r="H46" i="46"/>
  <c r="J46" i="46" s="1"/>
  <c r="H45" i="46"/>
  <c r="J45" i="46" s="1"/>
  <c r="H44" i="46"/>
  <c r="J44" i="46" s="1"/>
  <c r="H43" i="46"/>
  <c r="J43" i="46" s="1"/>
  <c r="J47" i="46" s="1"/>
  <c r="H39" i="46"/>
  <c r="J39" i="46" s="1"/>
  <c r="H38" i="46"/>
  <c r="J38" i="46" s="1"/>
  <c r="H37" i="46"/>
  <c r="J37" i="46" s="1"/>
  <c r="H36" i="46"/>
  <c r="J36" i="46" s="1"/>
  <c r="H35" i="46"/>
  <c r="J35" i="46" s="1"/>
  <c r="H31" i="46"/>
  <c r="J31" i="46" s="1"/>
  <c r="H30" i="46"/>
  <c r="J30" i="46" s="1"/>
  <c r="H29" i="46"/>
  <c r="J29" i="46" s="1"/>
  <c r="H28" i="46"/>
  <c r="J28" i="46" s="1"/>
  <c r="H27" i="46"/>
  <c r="J27" i="46" s="1"/>
  <c r="H25" i="46"/>
  <c r="J25" i="46" s="1"/>
  <c r="H24" i="46"/>
  <c r="J24" i="46" s="1"/>
  <c r="H23" i="46"/>
  <c r="J23" i="46" s="1"/>
  <c r="H22" i="46"/>
  <c r="J22" i="46" s="1"/>
  <c r="H21" i="46"/>
  <c r="J21" i="46" s="1"/>
  <c r="C13" i="46"/>
  <c r="C12" i="46"/>
  <c r="C11" i="46"/>
  <c r="C10" i="46"/>
  <c r="C9" i="46"/>
  <c r="B113" i="52"/>
  <c r="A113" i="52"/>
  <c r="B112" i="52"/>
  <c r="A112" i="52"/>
  <c r="B111" i="52"/>
  <c r="A111" i="52"/>
  <c r="B110" i="52"/>
  <c r="A110" i="52"/>
  <c r="B109" i="52"/>
  <c r="A109" i="52"/>
  <c r="B108" i="52"/>
  <c r="A108" i="52"/>
  <c r="B107" i="52"/>
  <c r="A107" i="52"/>
  <c r="B106" i="52"/>
  <c r="A106" i="52"/>
  <c r="B105" i="52"/>
  <c r="A105" i="52"/>
  <c r="B104" i="52"/>
  <c r="A104" i="52"/>
  <c r="B103" i="52"/>
  <c r="A103" i="52"/>
  <c r="B102" i="52"/>
  <c r="A102" i="52"/>
  <c r="B101" i="52"/>
  <c r="A101" i="52"/>
  <c r="B100" i="52"/>
  <c r="A100" i="52"/>
  <c r="B99" i="52"/>
  <c r="A99" i="52"/>
  <c r="B98" i="52"/>
  <c r="A98" i="52"/>
  <c r="B97" i="52"/>
  <c r="A97" i="52"/>
  <c r="B96" i="52"/>
  <c r="A96" i="52"/>
  <c r="B95" i="52"/>
  <c r="A95" i="52"/>
  <c r="B94" i="52"/>
  <c r="A94" i="52"/>
  <c r="B93" i="52"/>
  <c r="A93" i="52"/>
  <c r="B92" i="52"/>
  <c r="A92" i="52"/>
  <c r="B91" i="52"/>
  <c r="A91" i="52"/>
  <c r="B90" i="52"/>
  <c r="A90" i="52"/>
  <c r="B89" i="52"/>
  <c r="A89" i="52"/>
  <c r="B88" i="52"/>
  <c r="A88" i="52"/>
  <c r="B87" i="52"/>
  <c r="A87" i="52"/>
  <c r="B86" i="52"/>
  <c r="A86" i="52"/>
  <c r="B85" i="52"/>
  <c r="A85" i="52"/>
  <c r="B84" i="52"/>
  <c r="A84" i="52"/>
  <c r="B83" i="52"/>
  <c r="A83" i="52"/>
  <c r="B82" i="52"/>
  <c r="A82" i="52"/>
  <c r="B81" i="52"/>
  <c r="A81" i="52"/>
  <c r="B80" i="52"/>
  <c r="A80" i="52"/>
  <c r="B79" i="52"/>
  <c r="A79" i="52"/>
  <c r="B78" i="52"/>
  <c r="A78" i="52"/>
  <c r="B77" i="52"/>
  <c r="A77" i="52"/>
  <c r="B76" i="52"/>
  <c r="A76" i="52"/>
  <c r="B75" i="52"/>
  <c r="A75" i="52"/>
  <c r="B74" i="52"/>
  <c r="A74" i="52"/>
  <c r="B73" i="52"/>
  <c r="A73" i="52"/>
  <c r="B72" i="52"/>
  <c r="A72" i="52"/>
  <c r="B71" i="52"/>
  <c r="A71" i="52"/>
  <c r="B70" i="52"/>
  <c r="A70" i="52"/>
  <c r="B69" i="52"/>
  <c r="A69" i="52"/>
  <c r="B68" i="52"/>
  <c r="A68" i="52"/>
  <c r="B67" i="52"/>
  <c r="A67" i="52"/>
  <c r="B66" i="52"/>
  <c r="A66" i="52"/>
  <c r="B65" i="52"/>
  <c r="A65" i="52"/>
  <c r="B64" i="52"/>
  <c r="A64" i="52"/>
  <c r="B63" i="52"/>
  <c r="A63" i="52"/>
  <c r="B62" i="52"/>
  <c r="A62" i="52"/>
  <c r="B61" i="52"/>
  <c r="A61" i="52"/>
  <c r="B60" i="52"/>
  <c r="A60" i="52"/>
  <c r="B59" i="52"/>
  <c r="A59" i="52"/>
  <c r="B58" i="52"/>
  <c r="A58" i="52"/>
  <c r="B57" i="52"/>
  <c r="A57" i="52"/>
  <c r="B56" i="52"/>
  <c r="A56" i="52"/>
  <c r="B55" i="52"/>
  <c r="A55" i="52"/>
  <c r="B54" i="52"/>
  <c r="A54" i="52"/>
  <c r="B53" i="52"/>
  <c r="A53" i="52"/>
  <c r="B52" i="52"/>
  <c r="A52" i="52"/>
  <c r="B51" i="52"/>
  <c r="A51" i="52"/>
  <c r="B50" i="52"/>
  <c r="A50" i="52"/>
  <c r="B49" i="52"/>
  <c r="A49" i="52"/>
  <c r="B48" i="52"/>
  <c r="A48" i="52"/>
  <c r="B47" i="52"/>
  <c r="A47" i="52"/>
  <c r="B46" i="52"/>
  <c r="A46" i="52"/>
  <c r="B45" i="52"/>
  <c r="A45" i="52"/>
  <c r="B44" i="52"/>
  <c r="A44" i="52"/>
  <c r="B43" i="52"/>
  <c r="A43" i="52"/>
  <c r="B42" i="52"/>
  <c r="A42" i="52"/>
  <c r="B41" i="52"/>
  <c r="A41" i="52"/>
  <c r="B40" i="52"/>
  <c r="A40" i="52"/>
  <c r="B39" i="52"/>
  <c r="A39" i="52"/>
  <c r="B38" i="52"/>
  <c r="A38" i="52"/>
  <c r="B37" i="52"/>
  <c r="A37" i="52"/>
  <c r="B36" i="52"/>
  <c r="A36" i="52"/>
  <c r="B35" i="52"/>
  <c r="A35" i="52"/>
  <c r="B34" i="52"/>
  <c r="A34" i="52"/>
  <c r="B33" i="52"/>
  <c r="A33" i="52"/>
  <c r="B32" i="52"/>
  <c r="A32" i="52"/>
  <c r="B31" i="52"/>
  <c r="A31" i="52"/>
  <c r="B30" i="52"/>
  <c r="A30" i="52"/>
  <c r="B29" i="52"/>
  <c r="A29" i="52"/>
  <c r="B28" i="52"/>
  <c r="A28" i="52"/>
  <c r="B27" i="52"/>
  <c r="A27" i="52"/>
  <c r="B26" i="52"/>
  <c r="A26" i="52"/>
  <c r="B25" i="52"/>
  <c r="A25" i="52"/>
  <c r="B24" i="52"/>
  <c r="A24" i="52"/>
  <c r="B23" i="52"/>
  <c r="A23" i="52"/>
  <c r="B22" i="52"/>
  <c r="A22" i="52"/>
  <c r="B21" i="52"/>
  <c r="A21" i="52"/>
  <c r="B20" i="52"/>
  <c r="A20" i="52"/>
  <c r="B19" i="52"/>
  <c r="A19" i="52"/>
  <c r="B18" i="52"/>
  <c r="A18" i="52"/>
  <c r="B17" i="52"/>
  <c r="A17" i="52"/>
  <c r="D16" i="52"/>
  <c r="D15" i="52"/>
  <c r="D14" i="52"/>
  <c r="D13" i="52"/>
  <c r="D12" i="52"/>
  <c r="D11" i="52"/>
  <c r="D10" i="52"/>
  <c r="B16" i="52"/>
  <c r="A16" i="52"/>
  <c r="B15" i="52"/>
  <c r="A15" i="52"/>
  <c r="B14" i="52"/>
  <c r="A14" i="52"/>
  <c r="B13" i="52"/>
  <c r="A13" i="52"/>
  <c r="B12" i="52"/>
  <c r="A12" i="52"/>
  <c r="B11" i="52"/>
  <c r="A11" i="52"/>
  <c r="B10" i="52"/>
  <c r="A10" i="52"/>
  <c r="B9" i="52"/>
  <c r="A9" i="52"/>
  <c r="B8" i="52"/>
  <c r="A8" i="52"/>
  <c r="B7" i="52"/>
  <c r="A7" i="52"/>
  <c r="B6" i="52"/>
  <c r="A6" i="52"/>
  <c r="B5" i="52"/>
  <c r="A5" i="52"/>
  <c r="B4" i="52"/>
  <c r="A4" i="52"/>
  <c r="B3" i="52"/>
  <c r="A3" i="52"/>
  <c r="B2" i="52"/>
  <c r="A2" i="52"/>
  <c r="J40" i="49" l="1"/>
  <c r="J32" i="49"/>
  <c r="J82" i="49" s="1"/>
  <c r="J32" i="47"/>
  <c r="J82" i="47" s="1"/>
  <c r="J40" i="45"/>
  <c r="J32" i="45"/>
  <c r="J82" i="45" s="1"/>
  <c r="J40" i="46"/>
  <c r="J32" i="46"/>
  <c r="J82" i="46" s="1"/>
  <c r="H38" i="9" l="1"/>
  <c r="J38" i="9" s="1"/>
  <c r="D6" i="52" s="1"/>
  <c r="H23" i="9"/>
  <c r="H22" i="9"/>
  <c r="H21" i="9"/>
  <c r="H50" i="9"/>
  <c r="H45" i="9"/>
  <c r="J45" i="9" s="1"/>
  <c r="H37" i="9"/>
  <c r="J37" i="9" s="1"/>
  <c r="H30" i="9" l="1"/>
  <c r="J30" i="9" s="1"/>
  <c r="H24" i="9"/>
  <c r="J24" i="9" s="1"/>
  <c r="H29" i="9"/>
  <c r="J29" i="9" s="1"/>
  <c r="J23" i="9"/>
  <c r="J21" i="9"/>
  <c r="D3" i="52" l="1"/>
  <c r="J22" i="9"/>
  <c r="H28" i="9"/>
  <c r="H27" i="9"/>
  <c r="H31" i="9" l="1"/>
  <c r="J31" i="9" s="1"/>
  <c r="J28" i="9"/>
  <c r="J27" i="9"/>
  <c r="D2" i="52" s="1"/>
  <c r="H44" i="9" l="1"/>
  <c r="J44" i="9" s="1"/>
  <c r="H36" i="9"/>
  <c r="J36" i="9" s="1"/>
  <c r="H39" i="9"/>
  <c r="J39" i="9" s="1"/>
  <c r="D7" i="52" s="1"/>
  <c r="H46" i="9" l="1"/>
  <c r="C10" i="9" l="1"/>
  <c r="C11" i="9"/>
  <c r="C12" i="9"/>
  <c r="C13" i="9"/>
  <c r="H58" i="9" l="1"/>
  <c r="J58" i="9" s="1"/>
  <c r="H54" i="9"/>
  <c r="J54" i="9" s="1"/>
  <c r="J55" i="9" s="1"/>
  <c r="J50" i="9"/>
  <c r="J51" i="9" s="1"/>
  <c r="J46" i="9"/>
  <c r="D9" i="52" s="1"/>
  <c r="H43" i="9"/>
  <c r="J43" i="9" s="1"/>
  <c r="D8" i="52" s="1"/>
  <c r="H35" i="9"/>
  <c r="J35" i="9" s="1"/>
  <c r="D5" i="52" s="1"/>
  <c r="H25" i="9"/>
  <c r="J25" i="9" s="1"/>
  <c r="D4" i="52" s="1"/>
  <c r="H69" i="9"/>
  <c r="J68" i="9"/>
  <c r="J69" i="9" s="1"/>
  <c r="J72" i="9"/>
  <c r="J73" i="9"/>
  <c r="J74" i="9"/>
  <c r="J79" i="9"/>
  <c r="J78" i="9"/>
  <c r="J77" i="9"/>
  <c r="J76" i="9"/>
  <c r="J75" i="9"/>
  <c r="J63" i="9"/>
  <c r="J64" i="9"/>
  <c r="H65" i="9"/>
  <c r="J62" i="9"/>
  <c r="J47" i="9" l="1"/>
  <c r="J40" i="9"/>
  <c r="J32" i="9"/>
  <c r="J59" i="9"/>
  <c r="J65" i="9"/>
  <c r="J80" i="9"/>
  <c r="J82" i="9" l="1"/>
  <c r="D17" i="52" s="1"/>
</calcChain>
</file>

<file path=xl/sharedStrings.xml><?xml version="1.0" encoding="utf-8"?>
<sst xmlns="http://schemas.openxmlformats.org/spreadsheetml/2006/main" count="1288" uniqueCount="109">
  <si>
    <t xml:space="preserve">Financiële productieverantwoording Maatwerkdiensten Wmo op totaalniveau </t>
  </si>
  <si>
    <t>Aanbieder</t>
  </si>
  <si>
    <t>Versiebeheer</t>
  </si>
  <si>
    <t>Naam</t>
  </si>
  <si>
    <t>Versiedatum</t>
  </si>
  <si>
    <t>Plaats</t>
  </si>
  <si>
    <t>KvK-nummer</t>
  </si>
  <si>
    <t>Contactpersoon</t>
  </si>
  <si>
    <t>Telefoon</t>
  </si>
  <si>
    <t>E-mail</t>
  </si>
  <si>
    <t>Financieringsstroom</t>
  </si>
  <si>
    <t>TOTAAL gerealiseerde productie</t>
  </si>
  <si>
    <t>Waarmerking accountant voor identificatiedoeleinden:</t>
  </si>
  <si>
    <t>Naam ondertekenaar</t>
  </si>
  <si>
    <t>Handtekening:</t>
  </si>
  <si>
    <t>behorende bij verklaring afgegeven d.d.:</t>
  </si>
  <si>
    <t>Datum</t>
  </si>
  <si>
    <t>Financiële productieverantwoording Maatwerkdiensten Wmo</t>
  </si>
  <si>
    <t>Gemeente Beesel</t>
  </si>
  <si>
    <t>In dit onderdeel verantwoordt de aanbieder de geleverde prestaties waarover de aanbieder verantwoording af dient te leggen bij de gemeente: geleverde prestaties met als grondslag de overeenkomst Maatwerkdiensten Wmo. Alle aantallen worden op basis van de werkelijke realisatie ingevuld.</t>
  </si>
  <si>
    <t>Contactpersoon Wmo</t>
  </si>
  <si>
    <t>1A1 Volwassenen met een complexe en meervoudige ondersteuningsvraag - begeleiding</t>
  </si>
  <si>
    <t>Code</t>
  </si>
  <si>
    <t>Tarief</t>
  </si>
  <si>
    <t>Tarief per maand</t>
  </si>
  <si>
    <t>Aantal gedeclareerde maanden</t>
  </si>
  <si>
    <t>Lokale overeenkomst</t>
  </si>
  <si>
    <t>BGI complex gestart in 2022</t>
  </si>
  <si>
    <t>02A02</t>
  </si>
  <si>
    <t>BGI complex gestart in 2023</t>
  </si>
  <si>
    <t>BGI complex Meerwerk</t>
  </si>
  <si>
    <t>02M02</t>
  </si>
  <si>
    <t>Regionale overeenkomst</t>
  </si>
  <si>
    <t>Totaal</t>
  </si>
  <si>
    <t>1A2 Volwassenen met een complexe en meervoudige ondersteuningsvraag - dagbesteding</t>
  </si>
  <si>
    <t>DB complex gestart in 2022</t>
  </si>
  <si>
    <t>07A02</t>
  </si>
  <si>
    <t>DB complex gestart in 2023</t>
  </si>
  <si>
    <t>DB complex Meerwerk</t>
  </si>
  <si>
    <t>07M02</t>
  </si>
  <si>
    <t xml:space="preserve">1B Volwassenen met een kortdurende en enkelvoudige ondersteuningsvraag </t>
  </si>
  <si>
    <t>Kortdurend gestart in 2022</t>
  </si>
  <si>
    <t>10B01</t>
  </si>
  <si>
    <t>Kortdurend gestart in 2023</t>
  </si>
  <si>
    <t>Kortdurend Meerwerk</t>
  </si>
  <si>
    <t>10M01</t>
  </si>
  <si>
    <t xml:space="preserve">2A Volwassenen met een langdurige ondersteuningsvraag </t>
  </si>
  <si>
    <t>Langdurend</t>
  </si>
  <si>
    <t>10B02</t>
  </si>
  <si>
    <t>2B Volwassenen met ouderdom gerelateerde beperkingen</t>
  </si>
  <si>
    <t xml:space="preserve">Aantal gedeclareerde maanden </t>
  </si>
  <si>
    <t>75+</t>
  </si>
  <si>
    <t>10A06</t>
  </si>
  <si>
    <t>3A Hulp bij huishouden</t>
  </si>
  <si>
    <t>HBH</t>
  </si>
  <si>
    <t>01B04</t>
  </si>
  <si>
    <t>Vervoer</t>
  </si>
  <si>
    <t>Eenheid</t>
  </si>
  <si>
    <t>Aantal (Q)</t>
  </si>
  <si>
    <t>Prijs in € (P)</t>
  </si>
  <si>
    <t>Eigen vervoer</t>
  </si>
  <si>
    <t>08V02</t>
  </si>
  <si>
    <t>Maand</t>
  </si>
  <si>
    <t>Gecontracteerd vervoer</t>
  </si>
  <si>
    <t>08V03</t>
  </si>
  <si>
    <t>Rolstoelvervoer</t>
  </si>
  <si>
    <t>08V04</t>
  </si>
  <si>
    <t>Wmo Logeren</t>
  </si>
  <si>
    <t>Logeren</t>
  </si>
  <si>
    <t>04A01</t>
  </si>
  <si>
    <t>Etmaal</t>
  </si>
  <si>
    <t>Overige geleverde prestaties of vergoedingen</t>
  </si>
  <si>
    <t>Indien nodig, kunt u hier uw overige producten invullen</t>
  </si>
  <si>
    <t>Ruimte voor toelichting in verband met ongecorrigeerde afwijkingen en onzekerheden</t>
  </si>
  <si>
    <t>Ruimte voor algemene toelichting</t>
  </si>
  <si>
    <t>Waarmerking accountant voor 
identificatiedoeleinden</t>
  </si>
  <si>
    <t>Naam:
Handtekening:
Datum:</t>
  </si>
  <si>
    <t>Behorende bij verklaring afgegeven d.d.</t>
  </si>
  <si>
    <t>Gemeente Bergen</t>
  </si>
  <si>
    <t>Gemeente Gennep</t>
  </si>
  <si>
    <t>Gemeente Horst aan de Maas</t>
  </si>
  <si>
    <t>Gemeente Peel en Maas</t>
  </si>
  <si>
    <t>Gemeente Venlo</t>
  </si>
  <si>
    <t>Gemeente Venray</t>
  </si>
  <si>
    <t>KvK</t>
  </si>
  <si>
    <t>Bedrag</t>
  </si>
  <si>
    <t>Domein</t>
  </si>
  <si>
    <t>Wmo</t>
  </si>
  <si>
    <t>Minuten</t>
  </si>
  <si>
    <t>Uren</t>
  </si>
  <si>
    <t>Stuks</t>
  </si>
  <si>
    <t xml:space="preserve">Traject </t>
  </si>
  <si>
    <t>Gerealiseerde productie 2024</t>
  </si>
  <si>
    <t>BGI complex gestart in 2024</t>
  </si>
  <si>
    <t>02C02</t>
  </si>
  <si>
    <r>
      <rPr>
        <b/>
        <sz val="14"/>
        <rFont val="Calibri"/>
        <family val="2"/>
        <scheme val="minor"/>
      </rPr>
      <t>Gedeclareerde</t>
    </r>
    <r>
      <rPr>
        <b/>
        <sz val="14"/>
        <color theme="1"/>
        <rFont val="Calibri"/>
        <family val="2"/>
        <scheme val="minor"/>
      </rPr>
      <t xml:space="preserve"> prestaties Maatwerkdiensten Wmo opdrachten 2024</t>
    </r>
  </si>
  <si>
    <t>Gedeclareerd in 2024</t>
  </si>
  <si>
    <t>07C02</t>
  </si>
  <si>
    <t>BGI complex Verlenging</t>
  </si>
  <si>
    <t>DB complex gestart in 2024</t>
  </si>
  <si>
    <t>DB complex Verlenging</t>
  </si>
  <si>
    <t>Kortdurend gestart in 2024</t>
  </si>
  <si>
    <t>Realisatie 2024 in €</t>
  </si>
  <si>
    <t>Totale gerealiseerde productie Wmo 2024</t>
  </si>
  <si>
    <t xml:space="preserve">Door ondertekening van het formulier 'Financiële productieverantwoording 2024': </t>
  </si>
  <si>
    <t>Verklaart de bestuurder van de aanbieder dat de financiële productieverantwoording overeenkomst Maatwerkdiensten Wmo 2024 naar waarheid is ingevuld.</t>
  </si>
  <si>
    <r>
      <rPr>
        <b/>
        <sz val="8"/>
        <color theme="4"/>
        <rFont val="Calibri"/>
        <family val="2"/>
        <scheme val="minor"/>
      </rPr>
      <t>Invulinstructie Financiële productieverantwoording overeenkomst Maatwerkdiensten Wmo 2024</t>
    </r>
    <r>
      <rPr>
        <sz val="8"/>
        <color theme="1"/>
        <rFont val="Calibri"/>
        <family val="2"/>
        <scheme val="minor"/>
      </rPr>
      <t xml:space="preserve">
</t>
    </r>
    <r>
      <rPr>
        <b/>
        <sz val="8"/>
        <color theme="4"/>
        <rFont val="Calibri"/>
        <family val="2"/>
        <scheme val="minor"/>
      </rPr>
      <t>Algemeen</t>
    </r>
    <r>
      <rPr>
        <sz val="8"/>
        <color theme="1"/>
        <rFont val="Calibri"/>
        <family val="2"/>
        <scheme val="minor"/>
      </rPr>
      <t xml:space="preserve">
Dit formulier is bedoeld voor de financiële verantwoording van aanbieders uit hoofde van de overeenkomst Maatwerkdiensten Wmo. De financiële productieverantwoording bevat de definitieve opgave van de gerealiseerde productie 2024.
Voor zover in dit formulier wordt gesproken over 'aanbieder' wordt hiermee bedoeld: alle onderdelen van een beherend rechtspersoon die samen opgenomen zijn in de afgesloten 
overeenkomst met betreffende gemeente(n).
Indien er sprake is van een samenwerkingsverband (combinatie), dient de productieverantwoording ingediend te worden door de penvoerder. 
Indien er sprake is van hoofd- en onderaannemers, dient de productieverantwoording ingediend te worden door de hoofdaannemer. 
Een boekjaar wordt gelijk gesteld aan het kalenderjaar. 
Alle door u in te vullen velden zijn lichtblauw gearceerd. 
Hieronder wordt, indien van toepassing, per tabblad een toelichting gegeven. 
</t>
    </r>
    <r>
      <rPr>
        <sz val="8"/>
        <rFont val="Calibri"/>
        <family val="2"/>
        <scheme val="minor"/>
      </rPr>
      <t>Let op: alle tabbladen (zowel het totaalblad als de bladen per gemeente) dienen voorzien te zijn van de handtekening van de aanbieder en van een waarmerking van de accountant, indien dit van toepassing is.</t>
    </r>
    <r>
      <rPr>
        <sz val="8"/>
        <color theme="1"/>
        <rFont val="Calibri"/>
        <family val="2"/>
        <scheme val="minor"/>
      </rPr>
      <t xml:space="preserve">
</t>
    </r>
    <r>
      <rPr>
        <b/>
        <sz val="8"/>
        <color theme="4"/>
        <rFont val="Calibri"/>
        <family val="2"/>
        <scheme val="minor"/>
      </rPr>
      <t>Tabblad 'Totaalblad'</t>
    </r>
    <r>
      <rPr>
        <sz val="8"/>
        <color theme="1"/>
        <rFont val="Calibri"/>
        <family val="2"/>
        <scheme val="minor"/>
      </rPr>
      <t xml:space="preserve">
Op basis van de ingevulde financiële productieverantwoordingen per gemeente berekent het model in het tabblad 'Totaalblad' de totale gerealiseerde productie binnen de overeenkomst Maatwerkdiensten Wmo.
Als u op dit blad uw aanbiedersgegevens invult, dan worden deze velden automatisch ingevuld op de tabbladen per gemeente.
</t>
    </r>
    <r>
      <rPr>
        <b/>
        <sz val="8"/>
        <color theme="1"/>
        <rFont val="Calibri"/>
        <family val="2"/>
        <scheme val="minor"/>
      </rPr>
      <t xml:space="preserve">
</t>
    </r>
    <r>
      <rPr>
        <b/>
        <sz val="8"/>
        <color theme="4"/>
        <rFont val="Calibri"/>
        <family val="2"/>
        <scheme val="minor"/>
      </rPr>
      <t>Tabbladen per gemeente in Limburg-Noord</t>
    </r>
    <r>
      <rPr>
        <b/>
        <sz val="8"/>
        <color theme="1"/>
        <rFont val="Calibri"/>
        <family val="2"/>
        <scheme val="minor"/>
      </rPr>
      <t xml:space="preserve">
</t>
    </r>
    <r>
      <rPr>
        <sz val="8"/>
        <color theme="1"/>
        <rFont val="Calibri"/>
        <family val="2"/>
        <scheme val="minor"/>
      </rPr>
      <t xml:space="preserve">Per gemeente dient de productieverantwoording ingevuld te worden. 
</t>
    </r>
    <r>
      <rPr>
        <sz val="8"/>
        <color rgb="FFFF0000"/>
        <rFont val="Calibri"/>
        <family val="2"/>
        <scheme val="minor"/>
      </rPr>
      <t>In het oranje gedeelte kunnen de</t>
    </r>
    <r>
      <rPr>
        <b/>
        <sz val="8"/>
        <color rgb="FFFF0000"/>
        <rFont val="Calibri"/>
        <family val="2"/>
        <scheme val="minor"/>
      </rPr>
      <t xml:space="preserve"> in 2024 gedeclareerde</t>
    </r>
    <r>
      <rPr>
        <sz val="8"/>
        <color rgb="FFFF0000"/>
        <rFont val="Calibri"/>
        <family val="2"/>
        <scheme val="minor"/>
      </rPr>
      <t xml:space="preserve"> prestaties ingevuld worden. </t>
    </r>
    <r>
      <rPr>
        <b/>
        <sz val="8"/>
        <color rgb="FFFF0000"/>
        <rFont val="Calibri"/>
        <family val="2"/>
        <scheme val="minor"/>
      </rPr>
      <t xml:space="preserve">Een gedeclareerde prestatie is een prestatie waarvoor in het jaar 2024 het declaratiebericht (323) via het berichtenverkeer is ingediend. Voor de maand december 2024 geldt dat het het declaratiebericht uiterlijk op 31 januari 2025 is ingediend. </t>
    </r>
    <r>
      <rPr>
        <sz val="8"/>
        <color rgb="FFFF0000"/>
        <rFont val="Calibri"/>
        <family val="2"/>
        <scheme val="minor"/>
      </rPr>
      <t>Bij de raamovereenkomsten 1A1 regionaal en 1A2 is sprake van maatwerktarieven per aanbieder; deze dienen door de aanbieder zelf ingevuld te</t>
    </r>
    <r>
      <rPr>
        <b/>
        <sz val="8"/>
        <color rgb="FFFF0000"/>
        <rFont val="Calibri"/>
        <family val="2"/>
        <scheme val="minor"/>
      </rPr>
      <t xml:space="preserve"> </t>
    </r>
    <r>
      <rPr>
        <sz val="8"/>
        <color rgb="FFFF0000"/>
        <rFont val="Calibri"/>
        <family val="2"/>
        <scheme val="minor"/>
      </rPr>
      <t xml:space="preserve">worden.
</t>
    </r>
    <r>
      <rPr>
        <sz val="8"/>
        <color theme="1"/>
        <rFont val="Calibri"/>
        <family val="2"/>
        <scheme val="minor"/>
      </rPr>
      <t xml:space="preserve">
</t>
    </r>
    <r>
      <rPr>
        <b/>
        <sz val="8"/>
        <color theme="4"/>
        <rFont val="Calibri"/>
        <family val="2"/>
        <scheme val="minor"/>
      </rPr>
      <t>Trajecten</t>
    </r>
    <r>
      <rPr>
        <sz val="8"/>
        <color theme="1"/>
        <rFont val="Calibri"/>
        <family val="2"/>
        <scheme val="minor"/>
      </rPr>
      <t xml:space="preserve">
Het maandbedrag voor trajecten dat opgenomen is in de formats is gebaseerd op de gemiddelde doorlooptijd. Afspraak is dat men maandelijks het maandbedrag declareert en in de laatste maand het resterende bedrag. 
</t>
    </r>
    <r>
      <rPr>
        <sz val="8"/>
        <color rgb="FFFF0000"/>
        <rFont val="Calibri"/>
        <family val="2"/>
        <scheme val="minor"/>
      </rPr>
      <t xml:space="preserve">Voor euro trajecten zijn drie tarieven opgenomen: een tarief voor een traject dat gestart is in 2022, een traject dat gestart is in 2023 en een traject dat gestart is in 2024. </t>
    </r>
    <r>
      <rPr>
        <sz val="8"/>
        <color theme="1"/>
        <rFont val="Calibri"/>
        <family val="2"/>
        <scheme val="minor"/>
      </rPr>
      <t xml:space="preserve">
</t>
    </r>
    <r>
      <rPr>
        <b/>
        <sz val="8"/>
        <color theme="1"/>
        <rFont val="Calibri"/>
        <family val="2"/>
        <scheme val="minor"/>
      </rPr>
      <t>Trajecten eerder afgerond dan de gemiddelde doorlooptijd:</t>
    </r>
    <r>
      <rPr>
        <sz val="8"/>
        <color theme="1"/>
        <rFont val="Calibri"/>
        <family val="2"/>
        <scheme val="minor"/>
      </rPr>
      <t xml:space="preserve"> Als het traject nog niet afgerond is eind 2024: bij de verantwoording het aantal gedeclareerde maanden invullen. 
Als het traject wel in 2024 afgerond is: zoveel gedeclareerde maanden invullen dat het totale trajecttarief verantwoord wordt.
</t>
    </r>
    <r>
      <rPr>
        <b/>
        <sz val="8"/>
        <color theme="1"/>
        <rFont val="Calibri"/>
        <family val="2"/>
        <scheme val="minor"/>
      </rPr>
      <t>Life events</t>
    </r>
    <r>
      <rPr>
        <sz val="8"/>
        <color theme="1"/>
        <rFont val="Calibri"/>
        <family val="2"/>
        <scheme val="minor"/>
      </rPr>
      <t xml:space="preserve">: Dit zijn gebeurtenissen waarbij het traject voortijdig wordt afgebroken die het niet rechtvaardigen dat het volledige traject mag worden gedeclareerd. In dit geval kan het daadwerkelijk aantal gedeclareerde maanden ingevuld worden. Dit is alleen toepassing bij euro-trajecten, niet bij stuks-trajecten.
Onder de invulvelden zijn twee vakken beschikbaar voor opmerkingen. In het eerste vak kunt u een toelichting geven op afwijkingen en onzekerheden, bijvoorbeeld als er door het declareren in minuten ipv in uren afrondingsverschillen ontstaan. 
In het tweede vak kunt u een algemene toelichting geven.
Door ondertekening van het formulier 'Financiële productieverantwoording 2024' verklaart de bestuurder van de aanbieder dat de financiële productieverantwoording 2024 naar waarheid en in overeenstemming met de vigerende wet- en regelgeving is ingevuld.
</t>
    </r>
  </si>
  <si>
    <t>Gemeente</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</si>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</sst>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43" formatCode="_ * #,##0.00_ ;_ * \-#,##0.00_ ;_ * &quot;-&quot;??_ ;_ @_ "/>
    <numFmt numFmtId="164" formatCode="_-&quot;€&quot;\ * #,##0.00_-;_-&quot;€&quot;\ * #,##0.00\-;_-&quot;€&quot;\ * &quot;-&quot;??_-;_-@_-"/>
    <numFmt numFmtId="165" formatCode="#,##0_ ;\-#,##0\ "/>
  </numFmts>
  <fonts count="1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9"/>
      <color theme="1"/>
      <name val="Arial"/>
      <family val="2"/>
    </font>
    <font>
      <sz val="12"/>
      <color theme="1"/>
      <name val="Calibri"/>
      <family val="2"/>
      <scheme val="minor"/>
    </font>
    <font>
      <sz val="8"/>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b/>
      <sz val="8"/>
      <color theme="1"/>
      <name val="Calibri"/>
      <family val="2"/>
      <scheme val="minor"/>
    </font>
    <font>
      <sz val="8"/>
      <color rgb="FFFF0000"/>
      <name val="Calibri"/>
      <family val="2"/>
      <scheme val="minor"/>
    </font>
    <font>
      <sz val="8"/>
      <name val="Calibri"/>
      <family val="2"/>
      <scheme val="minor"/>
    </font>
    <font>
      <b/>
      <sz val="8"/>
      <color theme="4"/>
      <name val="Calibri"/>
      <family val="2"/>
      <scheme val="minor"/>
    </font>
    <font>
      <b/>
      <sz val="8"/>
      <color rgb="FFFF0000"/>
      <name val="Calibri"/>
      <family val="2"/>
      <scheme val="minor"/>
    </font>
    <font>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auto="1"/>
      </top>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hair">
        <color indexed="64"/>
      </left>
      <right style="hair">
        <color indexed="64"/>
      </right>
      <top/>
      <bottom style="hair">
        <color indexed="64"/>
      </bottom>
      <diagonal/>
    </border>
    <border>
      <left/>
      <right/>
      <top style="hair">
        <color auto="1"/>
      </top>
      <bottom style="hair">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style="hair">
        <color auto="1"/>
      </right>
      <top/>
      <bottom/>
      <diagonal/>
    </border>
    <border>
      <left style="hair">
        <color indexed="64"/>
      </left>
      <right style="hair">
        <color indexed="64"/>
      </right>
      <top style="hair">
        <color indexed="64"/>
      </top>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164" fontId="8" fillId="0" borderId="0" applyFont="0" applyFill="0" applyBorder="0" applyAlignment="0" applyProtection="0"/>
  </cellStyleXfs>
  <cellXfs count="213">
    <xf numFmtId="0" fontId="0" fillId="0" borderId="0" xfId="0"/>
    <xf numFmtId="0" fontId="0" fillId="0" borderId="0" xfId="0" applyAlignment="1">
      <alignment horizontal="left" vertical="top"/>
    </xf>
    <xf numFmtId="0" fontId="6" fillId="0" borderId="0" xfId="0" applyFont="1" applyAlignment="1">
      <alignment horizontal="left" vertical="top"/>
    </xf>
    <xf numFmtId="0" fontId="6" fillId="0" borderId="0" xfId="0" applyFont="1"/>
    <xf numFmtId="0" fontId="0" fillId="0" borderId="11" xfId="0" applyBorder="1" applyAlignment="1">
      <alignment vertical="top"/>
    </xf>
    <xf numFmtId="0" fontId="9" fillId="0" borderId="0" xfId="0" applyFont="1" applyAlignment="1">
      <alignment horizontal="left" vertical="top"/>
    </xf>
    <xf numFmtId="0" fontId="6" fillId="0" borderId="0" xfId="0" applyFont="1" applyAlignment="1">
      <alignment vertical="top"/>
    </xf>
    <xf numFmtId="43" fontId="0" fillId="4" borderId="11" xfId="1" applyFont="1" applyFill="1" applyBorder="1" applyProtection="1">
      <protection locked="0"/>
    </xf>
    <xf numFmtId="0" fontId="0" fillId="5" borderId="0" xfId="0" applyFill="1"/>
    <xf numFmtId="0" fontId="0" fillId="3" borderId="0" xfId="0" applyFill="1"/>
    <xf numFmtId="0" fontId="0" fillId="0" borderId="21" xfId="0" applyBorder="1"/>
    <xf numFmtId="0" fontId="1" fillId="3" borderId="2" xfId="0" applyFont="1" applyFill="1" applyBorder="1"/>
    <xf numFmtId="0" fontId="1" fillId="3" borderId="11" xfId="0" applyFont="1" applyFill="1" applyBorder="1"/>
    <xf numFmtId="0" fontId="0" fillId="0" borderId="0" xfId="0" applyAlignment="1">
      <alignment horizontal="left" vertical="center"/>
    </xf>
    <xf numFmtId="43" fontId="0" fillId="4" borderId="7" xfId="1" applyFont="1" applyFill="1" applyBorder="1" applyProtection="1">
      <protection locked="0"/>
    </xf>
    <xf numFmtId="43" fontId="1" fillId="3" borderId="21" xfId="1" applyFont="1" applyFill="1" applyBorder="1" applyProtection="1"/>
    <xf numFmtId="0" fontId="0" fillId="0" borderId="11" xfId="0" applyBorder="1" applyAlignment="1">
      <alignment horizontal="left" indent="1"/>
    </xf>
    <xf numFmtId="0" fontId="5" fillId="0" borderId="0" xfId="0" applyFont="1" applyAlignment="1">
      <alignment horizontal="left"/>
    </xf>
    <xf numFmtId="0" fontId="0" fillId="6" borderId="0" xfId="0" applyFill="1"/>
    <xf numFmtId="8" fontId="0" fillId="0" borderId="0" xfId="0" applyNumberFormat="1"/>
    <xf numFmtId="0" fontId="11" fillId="7" borderId="0" xfId="0" applyFont="1" applyFill="1"/>
    <xf numFmtId="0" fontId="6" fillId="7" borderId="0" xfId="0" applyFont="1" applyFill="1" applyAlignment="1">
      <alignment horizontal="left" vertical="center"/>
    </xf>
    <xf numFmtId="0" fontId="4" fillId="6" borderId="0" xfId="0" applyFont="1" applyFill="1" applyAlignment="1">
      <alignment horizontal="center"/>
    </xf>
    <xf numFmtId="0" fontId="1" fillId="0" borderId="0" xfId="0" applyFont="1" applyAlignment="1">
      <alignment horizontal="left"/>
    </xf>
    <xf numFmtId="0" fontId="1" fillId="0" borderId="0" xfId="0" applyFont="1"/>
    <xf numFmtId="43" fontId="1" fillId="0" borderId="0" xfId="1" applyFont="1" applyFill="1" applyBorder="1" applyProtection="1"/>
    <xf numFmtId="0" fontId="4" fillId="0" borderId="0" xfId="0" applyFont="1"/>
    <xf numFmtId="8" fontId="4" fillId="0" borderId="0" xfId="2" applyNumberFormat="1" applyFont="1" applyFill="1" applyBorder="1" applyProtection="1"/>
    <xf numFmtId="0" fontId="0" fillId="6" borderId="2" xfId="0" applyFill="1" applyBorder="1" applyAlignment="1">
      <alignment horizontal="left"/>
    </xf>
    <xf numFmtId="0" fontId="0" fillId="6" borderId="7" xfId="0" applyFill="1" applyBorder="1" applyAlignment="1">
      <alignment horizontal="left" indent="1"/>
    </xf>
    <xf numFmtId="8" fontId="8" fillId="6" borderId="1" xfId="0" applyNumberFormat="1" applyFont="1" applyFill="1" applyBorder="1"/>
    <xf numFmtId="0" fontId="1" fillId="6" borderId="6" xfId="0" applyFont="1" applyFill="1" applyBorder="1" applyAlignment="1">
      <alignment horizontal="left"/>
    </xf>
    <xf numFmtId="0" fontId="4" fillId="6" borderId="6" xfId="0" applyFont="1" applyFill="1" applyBorder="1" applyAlignment="1">
      <alignment horizontal="center" wrapText="1"/>
    </xf>
    <xf numFmtId="44" fontId="8" fillId="0" borderId="7" xfId="0" applyNumberFormat="1" applyFont="1" applyBorder="1"/>
    <xf numFmtId="44" fontId="8" fillId="0" borderId="1" xfId="0" applyNumberFormat="1" applyFont="1" applyBorder="1"/>
    <xf numFmtId="44" fontId="4" fillId="3" borderId="1" xfId="2" applyFont="1" applyFill="1" applyBorder="1" applyProtection="1"/>
    <xf numFmtId="44" fontId="0" fillId="4" borderId="11" xfId="1" applyNumberFormat="1" applyFont="1" applyFill="1" applyBorder="1" applyProtection="1">
      <protection locked="0"/>
    </xf>
    <xf numFmtId="44" fontId="8" fillId="0" borderId="11" xfId="0" applyNumberFormat="1" applyFont="1" applyBorder="1"/>
    <xf numFmtId="0" fontId="0" fillId="4" borderId="7" xfId="1" applyNumberFormat="1" applyFont="1" applyFill="1" applyBorder="1" applyProtection="1">
      <protection locked="0"/>
    </xf>
    <xf numFmtId="0" fontId="4" fillId="6" borderId="28" xfId="0" applyFont="1" applyFill="1" applyBorder="1" applyAlignment="1">
      <alignment horizontal="center"/>
    </xf>
    <xf numFmtId="0" fontId="4" fillId="6" borderId="3" xfId="0" applyFont="1" applyFill="1" applyBorder="1" applyAlignment="1">
      <alignment horizontal="center"/>
    </xf>
    <xf numFmtId="0" fontId="4" fillId="6" borderId="20" xfId="0" applyFont="1" applyFill="1" applyBorder="1" applyAlignment="1">
      <alignment horizontal="center"/>
    </xf>
    <xf numFmtId="0" fontId="0" fillId="0" borderId="11" xfId="0" applyBorder="1"/>
    <xf numFmtId="0" fontId="0" fillId="0" borderId="20" xfId="0" applyBorder="1"/>
    <xf numFmtId="44" fontId="6" fillId="7" borderId="0" xfId="2" applyFont="1" applyFill="1" applyBorder="1" applyAlignment="1" applyProtection="1">
      <alignment vertical="center"/>
    </xf>
    <xf numFmtId="0" fontId="0" fillId="0" borderId="0" xfId="0" applyAlignment="1">
      <alignment wrapText="1"/>
    </xf>
    <xf numFmtId="0" fontId="1" fillId="3" borderId="11" xfId="0" applyFont="1" applyFill="1" applyBorder="1" applyAlignment="1">
      <alignment horizontal="left" vertical="top"/>
    </xf>
    <xf numFmtId="14" fontId="0" fillId="0" borderId="11" xfId="0" applyNumberFormat="1" applyBorder="1" applyAlignment="1">
      <alignment horizontal="left" vertical="top"/>
    </xf>
    <xf numFmtId="0" fontId="0" fillId="4" borderId="20" xfId="0" applyFill="1" applyBorder="1" applyProtection="1">
      <protection locked="0"/>
    </xf>
    <xf numFmtId="0" fontId="0" fillId="4" borderId="11" xfId="0" applyFill="1" applyBorder="1" applyProtection="1">
      <protection locked="0"/>
    </xf>
    <xf numFmtId="0" fontId="8" fillId="4" borderId="7" xfId="0" applyFont="1" applyFill="1" applyBorder="1" applyProtection="1">
      <protection locked="0"/>
    </xf>
    <xf numFmtId="0" fontId="8" fillId="4" borderId="1" xfId="0" applyFont="1" applyFill="1" applyBorder="1" applyProtection="1">
      <protection locked="0"/>
    </xf>
    <xf numFmtId="0" fontId="0" fillId="4" borderId="0" xfId="0" applyFill="1" applyProtection="1">
      <protection locked="0"/>
    </xf>
    <xf numFmtId="0" fontId="1" fillId="0" borderId="5" xfId="0" applyFont="1" applyBorder="1" applyAlignment="1">
      <alignment horizontal="left" vertical="top"/>
    </xf>
    <xf numFmtId="0" fontId="1" fillId="0" borderId="0" xfId="0" applyFont="1" applyAlignment="1">
      <alignment horizontal="left" vertical="top"/>
    </xf>
    <xf numFmtId="0" fontId="9" fillId="0" borderId="0" xfId="0" applyFont="1" applyAlignment="1">
      <alignment vertical="top"/>
    </xf>
    <xf numFmtId="0" fontId="9" fillId="0" borderId="0" xfId="0" applyFont="1"/>
    <xf numFmtId="0" fontId="4" fillId="6" borderId="2" xfId="0" applyFont="1" applyFill="1" applyBorder="1" applyAlignment="1">
      <alignment horizontal="center"/>
    </xf>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4" fillId="6" borderId="20" xfId="0" applyFont="1" applyFill="1" applyBorder="1" applyAlignment="1">
      <alignment horizontal="center" wrapText="1"/>
    </xf>
    <xf numFmtId="0" fontId="4" fillId="6" borderId="28" xfId="0" applyFont="1" applyFill="1" applyBorder="1" applyAlignment="1">
      <alignment horizontal="center" wrapText="1"/>
    </xf>
    <xf numFmtId="44" fontId="0" fillId="0" borderId="7" xfId="1" applyNumberFormat="1" applyFont="1" applyFill="1" applyBorder="1" applyProtection="1"/>
    <xf numFmtId="44" fontId="0" fillId="0" borderId="11" xfId="1" applyNumberFormat="1" applyFont="1" applyFill="1" applyBorder="1" applyProtection="1"/>
    <xf numFmtId="43" fontId="0" fillId="6" borderId="2" xfId="1" applyFont="1" applyFill="1" applyBorder="1" applyProtection="1"/>
    <xf numFmtId="43" fontId="0" fillId="6" borderId="7" xfId="1" applyFont="1" applyFill="1" applyBorder="1" applyProtection="1"/>
    <xf numFmtId="44" fontId="0" fillId="0" borderId="1" xfId="1" applyNumberFormat="1" applyFont="1" applyFill="1" applyBorder="1" applyProtection="1"/>
    <xf numFmtId="0" fontId="0" fillId="0" borderId="0" xfId="0" applyProtection="1">
      <protection locked="0"/>
    </xf>
    <xf numFmtId="165" fontId="0" fillId="4" borderId="11" xfId="1" applyNumberFormat="1" applyFont="1" applyFill="1" applyBorder="1" applyProtection="1">
      <protection locked="0"/>
    </xf>
    <xf numFmtId="0" fontId="0" fillId="0" borderId="3" xfId="0" applyBorder="1" applyAlignment="1">
      <alignment horizontal="left"/>
    </xf>
    <xf numFmtId="0" fontId="0" fillId="0" borderId="2" xfId="0" applyBorder="1" applyAlignment="1">
      <alignment horizontal="left"/>
    </xf>
    <xf numFmtId="0" fontId="0" fillId="4" borderId="7" xfId="0" applyFill="1" applyBorder="1" applyProtection="1">
      <protection locked="0"/>
    </xf>
    <xf numFmtId="0" fontId="4" fillId="6" borderId="7" xfId="0" applyFont="1" applyFill="1" applyBorder="1" applyAlignment="1">
      <alignment horizontal="center"/>
    </xf>
    <xf numFmtId="0" fontId="4" fillId="6" borderId="11" xfId="0" applyFont="1" applyFill="1" applyBorder="1" applyAlignment="1">
      <alignment horizontal="center"/>
    </xf>
    <xf numFmtId="0" fontId="0" fillId="0" borderId="7" xfId="0" applyBorder="1"/>
    <xf numFmtId="0" fontId="1" fillId="3" borderId="21" xfId="0" applyFont="1" applyFill="1" applyBorder="1"/>
    <xf numFmtId="0" fontId="4" fillId="3" borderId="21" xfId="0" applyFont="1" applyFill="1" applyBorder="1"/>
    <xf numFmtId="44" fontId="4" fillId="3" borderId="7" xfId="0" applyNumberFormat="1" applyFont="1" applyFill="1" applyBorder="1"/>
    <xf numFmtId="44" fontId="4" fillId="3" borderId="7" xfId="2" applyFont="1" applyFill="1" applyBorder="1" applyProtection="1"/>
    <xf numFmtId="0" fontId="0" fillId="6" borderId="21" xfId="0" applyFill="1" applyBorder="1" applyAlignment="1">
      <alignment horizontal="left"/>
    </xf>
    <xf numFmtId="0" fontId="0" fillId="6" borderId="21" xfId="0" applyFill="1" applyBorder="1"/>
    <xf numFmtId="0" fontId="1" fillId="6" borderId="21" xfId="0" applyFont="1" applyFill="1" applyBorder="1" applyAlignment="1">
      <alignment horizontal="left"/>
    </xf>
    <xf numFmtId="0" fontId="4" fillId="6" borderId="1" xfId="0" applyFont="1" applyFill="1" applyBorder="1" applyAlignment="1">
      <alignment horizontal="center"/>
    </xf>
    <xf numFmtId="0" fontId="0" fillId="0" borderId="5" xfId="0" applyBorder="1"/>
    <xf numFmtId="0" fontId="4" fillId="6" borderId="7" xfId="0" applyFont="1" applyFill="1" applyBorder="1" applyAlignment="1">
      <alignment horizontal="center" wrapText="1"/>
    </xf>
    <xf numFmtId="44" fontId="18" fillId="0" borderId="11" xfId="1" applyNumberFormat="1" applyFont="1" applyFill="1" applyBorder="1" applyProtection="1"/>
    <xf numFmtId="44" fontId="18" fillId="8" borderId="11" xfId="1" applyNumberFormat="1" applyFont="1" applyFill="1" applyBorder="1" applyProtection="1"/>
    <xf numFmtId="44" fontId="18" fillId="8" borderId="11" xfId="0" applyNumberFormat="1" applyFont="1" applyFill="1" applyBorder="1"/>
    <xf numFmtId="44" fontId="18" fillId="8" borderId="20" xfId="0" applyNumberFormat="1" applyFont="1" applyFill="1" applyBorder="1"/>
    <xf numFmtId="44" fontId="18" fillId="0" borderId="7" xfId="1" applyNumberFormat="1" applyFont="1" applyFill="1" applyBorder="1" applyProtection="1"/>
    <xf numFmtId="44" fontId="18" fillId="8" borderId="7" xfId="0" applyNumberFormat="1" applyFont="1" applyFill="1" applyBorder="1"/>
    <xf numFmtId="44" fontId="18" fillId="0" borderId="7" xfId="0" applyNumberFormat="1" applyFont="1" applyBorder="1"/>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4" fillId="6" borderId="2" xfId="0" applyFont="1" applyFill="1" applyBorder="1" applyAlignment="1">
      <alignment horizontal="center"/>
    </xf>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4" fillId="6" borderId="20" xfId="0" applyFont="1" applyFill="1" applyBorder="1" applyAlignment="1">
      <alignment horizontal="center" wrapText="1"/>
    </xf>
    <xf numFmtId="0" fontId="4" fillId="6" borderId="28" xfId="0" applyFont="1" applyFill="1" applyBorder="1" applyAlignment="1">
      <alignment horizontal="center" wrapText="1"/>
    </xf>
    <xf numFmtId="44" fontId="0" fillId="0" borderId="0" xfId="0" applyNumberFormat="1"/>
    <xf numFmtId="0" fontId="9" fillId="0" borderId="0" xfId="0" applyFont="1" applyAlignment="1">
      <alignment horizontal="left" vertical="top" wrapText="1"/>
    </xf>
    <xf numFmtId="0" fontId="0" fillId="3" borderId="29" xfId="0" applyFill="1" applyBorder="1" applyAlignment="1">
      <alignment horizontal="left" vertical="top"/>
    </xf>
    <xf numFmtId="14" fontId="0" fillId="0" borderId="5" xfId="0" applyNumberFormat="1"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4" borderId="11"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21"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3" borderId="8" xfId="0" applyFill="1" applyBorder="1" applyAlignment="1">
      <alignment horizontal="left" vertical="top"/>
    </xf>
    <xf numFmtId="0" fontId="0" fillId="3" borderId="21" xfId="0" applyFill="1" applyBorder="1" applyAlignment="1">
      <alignment horizontal="left" vertical="top"/>
    </xf>
    <xf numFmtId="0" fontId="0" fillId="3" borderId="7" xfId="0" applyFill="1" applyBorder="1" applyAlignment="1">
      <alignment horizontal="left" vertical="top"/>
    </xf>
    <xf numFmtId="0" fontId="6" fillId="0" borderId="0" xfId="0" applyFont="1" applyAlignment="1">
      <alignment horizontal="center" vertical="top"/>
    </xf>
    <xf numFmtId="0" fontId="5" fillId="0" borderId="0" xfId="0" applyFont="1" applyAlignment="1">
      <alignment horizontal="left" vertical="top"/>
    </xf>
    <xf numFmtId="0" fontId="1" fillId="3" borderId="11" xfId="0" applyFont="1" applyFill="1" applyBorder="1" applyAlignment="1">
      <alignment horizontal="left" vertical="top"/>
    </xf>
    <xf numFmtId="0" fontId="0" fillId="0" borderId="11" xfId="0" applyBorder="1" applyAlignment="1" applyProtection="1">
      <alignment horizontal="left" vertical="top"/>
      <protection locked="0"/>
    </xf>
    <xf numFmtId="0" fontId="10" fillId="0" borderId="1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9"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4"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0" fillId="0" borderId="1" xfId="0" applyFont="1" applyBorder="1" applyAlignment="1" applyProtection="1">
      <alignment horizontal="left"/>
      <protection locked="0"/>
    </xf>
    <xf numFmtId="14" fontId="0" fillId="4" borderId="11" xfId="0" applyNumberFormat="1" applyFill="1" applyBorder="1" applyAlignment="1" applyProtection="1">
      <alignment horizontal="left" vertical="top"/>
      <protection locked="0"/>
    </xf>
    <xf numFmtId="0" fontId="1" fillId="0" borderId="30" xfId="0" applyFont="1" applyBorder="1" applyAlignment="1">
      <alignment horizontal="left" vertical="top"/>
    </xf>
    <xf numFmtId="0" fontId="1" fillId="0" borderId="31" xfId="0" applyFont="1" applyBorder="1" applyAlignment="1">
      <alignment horizontal="left" vertical="top"/>
    </xf>
    <xf numFmtId="0" fontId="1" fillId="0" borderId="32" xfId="0" applyFont="1" applyBorder="1" applyAlignment="1">
      <alignment horizontal="left" vertical="top"/>
    </xf>
    <xf numFmtId="44" fontId="0" fillId="0" borderId="30" xfId="0" applyNumberFormat="1" applyBorder="1" applyAlignment="1">
      <alignment horizontal="left" vertical="top"/>
    </xf>
    <xf numFmtId="44" fontId="0" fillId="0" borderId="31" xfId="0" applyNumberFormat="1" applyBorder="1" applyAlignment="1">
      <alignment horizontal="left" vertical="top"/>
    </xf>
    <xf numFmtId="44" fontId="0" fillId="0" borderId="32" xfId="0" applyNumberFormat="1" applyBorder="1" applyAlignment="1">
      <alignment horizontal="left" vertical="top"/>
    </xf>
    <xf numFmtId="0" fontId="9" fillId="0" borderId="0" xfId="0" applyFont="1" applyAlignment="1">
      <alignment horizontal="left" vertical="top"/>
    </xf>
    <xf numFmtId="0" fontId="0" fillId="3" borderId="11" xfId="0" applyFill="1" applyBorder="1" applyAlignment="1">
      <alignment horizontal="left" vertical="top"/>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43" fontId="3" fillId="4" borderId="8" xfId="1" applyFont="1" applyFill="1" applyBorder="1" applyAlignment="1" applyProtection="1">
      <alignment horizontal="left"/>
    </xf>
    <xf numFmtId="43" fontId="3" fillId="4" borderId="21" xfId="1" applyFont="1" applyFill="1" applyBorder="1" applyAlignment="1" applyProtection="1">
      <alignment horizontal="left"/>
    </xf>
    <xf numFmtId="43" fontId="3" fillId="4" borderId="7" xfId="1" applyFont="1" applyFill="1" applyBorder="1" applyAlignment="1" applyProtection="1">
      <alignment horizontal="left"/>
    </xf>
    <xf numFmtId="0" fontId="1" fillId="3" borderId="8" xfId="0" applyFont="1" applyFill="1" applyBorder="1" applyAlignment="1">
      <alignment horizontal="left"/>
    </xf>
    <xf numFmtId="0" fontId="1" fillId="3" borderId="21" xfId="0" applyFont="1" applyFill="1" applyBorder="1" applyAlignment="1">
      <alignment horizontal="left"/>
    </xf>
    <xf numFmtId="0" fontId="4" fillId="6" borderId="0" xfId="0" applyFont="1" applyFill="1" applyAlignment="1">
      <alignment horizontal="center" wrapText="1"/>
    </xf>
    <xf numFmtId="0" fontId="1" fillId="3" borderId="3" xfId="0" applyFont="1" applyFill="1" applyBorder="1" applyAlignment="1">
      <alignment horizontal="left"/>
    </xf>
    <xf numFmtId="0" fontId="1" fillId="3" borderId="2" xfId="0" applyFont="1" applyFill="1" applyBorder="1" applyAlignment="1">
      <alignment horizontal="left"/>
    </xf>
    <xf numFmtId="0" fontId="4" fillId="6" borderId="2" xfId="0" applyFont="1" applyFill="1" applyBorder="1" applyAlignment="1">
      <alignment horizontal="center" wrapText="1"/>
    </xf>
    <xf numFmtId="0" fontId="4" fillId="6" borderId="1" xfId="0" applyFont="1" applyFill="1" applyBorder="1" applyAlignment="1">
      <alignment horizontal="center" wrapText="1"/>
    </xf>
    <xf numFmtId="0" fontId="4" fillId="6" borderId="2" xfId="0" applyFont="1" applyFill="1" applyBorder="1" applyAlignment="1">
      <alignment horizontal="center"/>
    </xf>
    <xf numFmtId="0" fontId="6" fillId="5" borderId="0" xfId="0" applyFont="1" applyFill="1" applyAlignment="1" applyProtection="1">
      <alignment horizontal="center"/>
      <protection locked="0"/>
    </xf>
    <xf numFmtId="0" fontId="6" fillId="5" borderId="0" xfId="0" applyFont="1" applyFill="1" applyAlignment="1">
      <alignment horizontal="center"/>
    </xf>
    <xf numFmtId="0" fontId="0" fillId="0" borderId="0" xfId="0" applyAlignment="1">
      <alignment horizontal="left" vertical="top" wrapText="1"/>
    </xf>
    <xf numFmtId="0" fontId="4" fillId="0" borderId="0" xfId="0" applyFont="1" applyAlignment="1">
      <alignment horizontal="left" vertical="center"/>
    </xf>
    <xf numFmtId="0" fontId="0" fillId="2" borderId="0" xfId="0" applyFill="1" applyAlignment="1">
      <alignment horizontal="center"/>
    </xf>
    <xf numFmtId="0" fontId="0" fillId="0" borderId="19"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5" fillId="5" borderId="3" xfId="0" applyFont="1" applyFill="1" applyBorder="1" applyAlignment="1">
      <alignment horizontal="left" indent="6"/>
    </xf>
    <xf numFmtId="0" fontId="5" fillId="5" borderId="2" xfId="0" applyFont="1" applyFill="1" applyBorder="1" applyAlignment="1">
      <alignment horizontal="left" indent="6"/>
    </xf>
    <xf numFmtId="0" fontId="1" fillId="0" borderId="5" xfId="0" applyFont="1" applyBorder="1" applyAlignment="1">
      <alignment horizontal="left"/>
    </xf>
    <xf numFmtId="0" fontId="1" fillId="0" borderId="4"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1" fillId="0" borderId="3" xfId="0" applyFont="1" applyBorder="1" applyAlignment="1">
      <alignment horizontal="left"/>
    </xf>
    <xf numFmtId="0" fontId="1" fillId="0" borderId="1" xfId="0" applyFont="1" applyBorder="1" applyAlignment="1">
      <alignment horizontal="left"/>
    </xf>
    <xf numFmtId="0" fontId="1" fillId="0" borderId="8" xfId="0" applyFont="1" applyBorder="1" applyAlignment="1">
      <alignment horizontal="left" wrapText="1"/>
    </xf>
    <xf numFmtId="0" fontId="1" fillId="0" borderId="7" xfId="0" applyFont="1" applyBorder="1" applyAlignment="1">
      <alignment horizontal="left" wrapText="1"/>
    </xf>
    <xf numFmtId="0" fontId="4" fillId="2" borderId="11" xfId="0" applyFont="1" applyFill="1" applyBorder="1" applyAlignment="1">
      <alignment horizontal="left"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0" borderId="10"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6" xfId="0" applyBorder="1" applyAlignment="1" applyProtection="1">
      <protection locked="0"/>
    </xf>
    <xf numFmtId="0" fontId="0" fillId="0" borderId="27" xfId="0" applyBorder="1" applyAlignment="1" applyProtection="1">
      <protection locked="0"/>
    </xf>
    <xf numFmtId="0" fontId="0" fillId="0" borderId="22" xfId="0" applyBorder="1" applyAlignment="1" applyProtection="1">
      <protection locked="0"/>
    </xf>
    <xf numFmtId="0" fontId="0" fillId="0" borderId="23" xfId="0" applyBorder="1" applyAlignment="1" applyProtection="1">
      <protection locked="0"/>
    </xf>
    <xf numFmtId="0" fontId="0" fillId="0" borderId="24" xfId="0" applyBorder="1" applyAlignment="1" applyProtection="1">
      <protection locked="0"/>
    </xf>
    <xf numFmtId="0" fontId="0" fillId="0" borderId="25" xfId="0" applyBorder="1" applyAlignment="1" applyProtection="1">
      <protection locked="0"/>
    </xf>
    <xf numFmtId="0" fontId="0" fillId="0" borderId="19" xfId="0" quotePrefix="1" applyBorder="1" applyAlignment="1" applyProtection="1">
      <alignment horizontal="left" vertical="top" wrapText="1"/>
      <protection locked="0"/>
    </xf>
    <xf numFmtId="0" fontId="0" fillId="0" borderId="18" xfId="0" quotePrefix="1" applyBorder="1" applyAlignment="1" applyProtection="1">
      <alignment horizontal="left" vertical="top" wrapText="1"/>
      <protection locked="0"/>
    </xf>
    <xf numFmtId="0" fontId="0" fillId="0" borderId="17" xfId="0" quotePrefix="1" applyBorder="1" applyAlignment="1" applyProtection="1">
      <alignment horizontal="left" vertical="top" wrapText="1"/>
      <protection locked="0"/>
    </xf>
    <xf numFmtId="0" fontId="0" fillId="0" borderId="16" xfId="0" quotePrefix="1" applyBorder="1" applyAlignment="1" applyProtection="1">
      <alignment horizontal="left" vertical="top" wrapText="1"/>
      <protection locked="0"/>
    </xf>
    <xf numFmtId="0" fontId="0" fillId="0" borderId="0" xfId="0" quotePrefix="1" applyAlignment="1" applyProtection="1">
      <alignment horizontal="left" vertical="top" wrapText="1"/>
      <protection locked="0"/>
    </xf>
    <xf numFmtId="0" fontId="0" fillId="0" borderId="15" xfId="0" quotePrefix="1" applyBorder="1" applyAlignment="1" applyProtection="1">
      <alignment horizontal="left" vertical="top" wrapText="1"/>
      <protection locked="0"/>
    </xf>
    <xf numFmtId="0" fontId="0" fillId="0" borderId="14" xfId="0" quotePrefix="1" applyBorder="1" applyAlignment="1" applyProtection="1">
      <alignment horizontal="left" vertical="top" wrapText="1"/>
      <protection locked="0"/>
    </xf>
    <xf numFmtId="0" fontId="0" fillId="0" borderId="13" xfId="0" quotePrefix="1" applyBorder="1" applyAlignment="1" applyProtection="1">
      <alignment horizontal="left" vertical="top" wrapText="1"/>
      <protection locked="0"/>
    </xf>
    <xf numFmtId="0" fontId="0" fillId="0" borderId="12" xfId="0" quotePrefix="1" applyBorder="1" applyAlignment="1" applyProtection="1">
      <alignment horizontal="left" vertical="top" wrapText="1"/>
      <protection locked="0"/>
    </xf>
    <xf numFmtId="0" fontId="4" fillId="6" borderId="20" xfId="0" applyFont="1" applyFill="1" applyBorder="1" applyAlignment="1">
      <alignment horizontal="center" wrapText="1"/>
    </xf>
    <xf numFmtId="0" fontId="5" fillId="6" borderId="0" xfId="0" applyFont="1" applyFill="1" applyAlignment="1">
      <alignment horizontal="left"/>
    </xf>
    <xf numFmtId="0" fontId="4" fillId="6" borderId="4" xfId="0" applyFont="1" applyFill="1" applyBorder="1" applyAlignment="1">
      <alignment horizontal="center" wrapText="1"/>
    </xf>
    <xf numFmtId="0" fontId="4" fillId="6" borderId="28" xfId="0" applyFont="1" applyFill="1" applyBorder="1" applyAlignment="1">
      <alignment horizontal="center" wrapText="1"/>
    </xf>
    <xf numFmtId="0" fontId="1" fillId="3" borderId="7" xfId="0" applyFont="1" applyFill="1" applyBorder="1" applyAlignment="1">
      <alignment horizontal="left"/>
    </xf>
  </cellXfs>
  <cellStyles count="7">
    <cellStyle name="Komma" xfId="1" builtinId="3"/>
    <cellStyle name="Procent 2" xfId="3" xr:uid="{00000000-0005-0000-0000-000001000000}"/>
    <cellStyle name="Standaard" xfId="0" builtinId="0"/>
    <cellStyle name="Standaard 2" xfId="4" xr:uid="{00000000-0005-0000-0000-000003000000}"/>
    <cellStyle name="Standaard 3" xfId="5" xr:uid="{00000000-0005-0000-0000-000004000000}"/>
    <cellStyle name="Valuta" xfId="2" builtinId="4"/>
    <cellStyle name="Valuta 2" xfId="6" xr:uid="{00000000-0005-0000-0000-000006000000}"/>
  </cellStyles>
  <dxfs count="0"/>
  <tableStyles count="0" defaultTableStyle="TableStyleMedium2" defaultPivotStyle="PivotStyleLight16"/>
  <colors>
    <mruColors>
      <color rgb="FFF3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40"/>
  <sheetViews>
    <sheetView zoomScale="130" zoomScaleNormal="130" zoomScaleSheetLayoutView="110" workbookViewId="0">
      <selection sqref="A1:I29"/>
    </sheetView>
  </sheetViews>
  <sheetFormatPr defaultColWidth="8.85546875" defaultRowHeight="11.25" x14ac:dyDescent="0.2"/>
  <cols>
    <col min="1" max="7" width="8.85546875" style="56"/>
    <col min="8" max="8" width="48.42578125" style="56" customWidth="1"/>
    <col min="9" max="9" width="13.5703125" style="56" customWidth="1"/>
    <col min="10" max="16384" width="8.85546875" style="56"/>
  </cols>
  <sheetData>
    <row r="1" spans="1:15" ht="15" customHeight="1" x14ac:dyDescent="0.2">
      <c r="A1" s="103" t="s">
        <v>106</v>
      </c>
      <c r="B1" s="103"/>
      <c r="C1" s="103"/>
      <c r="D1" s="103"/>
      <c r="E1" s="103"/>
      <c r="F1" s="103"/>
      <c r="G1" s="103"/>
      <c r="H1" s="103"/>
      <c r="I1" s="103"/>
      <c r="J1" s="55"/>
      <c r="K1" s="55"/>
      <c r="L1" s="55"/>
      <c r="M1" s="55"/>
      <c r="N1" s="55"/>
      <c r="O1" s="55"/>
    </row>
    <row r="2" spans="1:15" x14ac:dyDescent="0.2">
      <c r="A2" s="103"/>
      <c r="B2" s="103"/>
      <c r="C2" s="103"/>
      <c r="D2" s="103"/>
      <c r="E2" s="103"/>
      <c r="F2" s="103"/>
      <c r="G2" s="103"/>
      <c r="H2" s="103"/>
      <c r="I2" s="103"/>
      <c r="J2" s="55"/>
      <c r="K2" s="55"/>
      <c r="L2" s="55"/>
      <c r="M2" s="55"/>
      <c r="N2" s="55"/>
      <c r="O2" s="55"/>
    </row>
    <row r="3" spans="1:15" x14ac:dyDescent="0.2">
      <c r="A3" s="103"/>
      <c r="B3" s="103"/>
      <c r="C3" s="103"/>
      <c r="D3" s="103"/>
      <c r="E3" s="103"/>
      <c r="F3" s="103"/>
      <c r="G3" s="103"/>
      <c r="H3" s="103"/>
      <c r="I3" s="103"/>
      <c r="J3" s="55"/>
      <c r="K3" s="55"/>
      <c r="L3" s="55"/>
      <c r="M3" s="55"/>
      <c r="N3" s="55"/>
      <c r="O3" s="55"/>
    </row>
    <row r="4" spans="1:15" x14ac:dyDescent="0.2">
      <c r="A4" s="103"/>
      <c r="B4" s="103"/>
      <c r="C4" s="103"/>
      <c r="D4" s="103"/>
      <c r="E4" s="103"/>
      <c r="F4" s="103"/>
      <c r="G4" s="103"/>
      <c r="H4" s="103"/>
      <c r="I4" s="103"/>
      <c r="J4" s="55"/>
      <c r="K4" s="55"/>
      <c r="L4" s="55"/>
      <c r="M4" s="55"/>
      <c r="N4" s="55"/>
      <c r="O4" s="55"/>
    </row>
    <row r="5" spans="1:15" x14ac:dyDescent="0.2">
      <c r="A5" s="103"/>
      <c r="B5" s="103"/>
      <c r="C5" s="103"/>
      <c r="D5" s="103"/>
      <c r="E5" s="103"/>
      <c r="F5" s="103"/>
      <c r="G5" s="103"/>
      <c r="H5" s="103"/>
      <c r="I5" s="103"/>
      <c r="J5" s="55"/>
      <c r="K5" s="55"/>
      <c r="L5" s="55"/>
      <c r="M5" s="55"/>
      <c r="N5" s="55"/>
      <c r="O5" s="55"/>
    </row>
    <row r="6" spans="1:15" x14ac:dyDescent="0.2">
      <c r="A6" s="103"/>
      <c r="B6" s="103"/>
      <c r="C6" s="103"/>
      <c r="D6" s="103"/>
      <c r="E6" s="103"/>
      <c r="F6" s="103"/>
      <c r="G6" s="103"/>
      <c r="H6" s="103"/>
      <c r="I6" s="103"/>
      <c r="J6" s="55"/>
      <c r="K6" s="55"/>
      <c r="L6" s="55"/>
      <c r="M6" s="55"/>
      <c r="N6" s="55"/>
      <c r="O6" s="55"/>
    </row>
    <row r="7" spans="1:15" x14ac:dyDescent="0.2">
      <c r="A7" s="103"/>
      <c r="B7" s="103"/>
      <c r="C7" s="103"/>
      <c r="D7" s="103"/>
      <c r="E7" s="103"/>
      <c r="F7" s="103"/>
      <c r="G7" s="103"/>
      <c r="H7" s="103"/>
      <c r="I7" s="103"/>
      <c r="J7" s="55"/>
      <c r="K7" s="55"/>
      <c r="L7" s="55"/>
      <c r="M7" s="55"/>
      <c r="N7" s="55"/>
      <c r="O7" s="55"/>
    </row>
    <row r="8" spans="1:15" x14ac:dyDescent="0.2">
      <c r="A8" s="103"/>
      <c r="B8" s="103"/>
      <c r="C8" s="103"/>
      <c r="D8" s="103"/>
      <c r="E8" s="103"/>
      <c r="F8" s="103"/>
      <c r="G8" s="103"/>
      <c r="H8" s="103"/>
      <c r="I8" s="103"/>
      <c r="J8" s="55"/>
      <c r="K8" s="55"/>
      <c r="L8" s="55"/>
      <c r="M8" s="55"/>
      <c r="N8" s="55"/>
      <c r="O8" s="55"/>
    </row>
    <row r="9" spans="1:15" x14ac:dyDescent="0.2">
      <c r="A9" s="103"/>
      <c r="B9" s="103"/>
      <c r="C9" s="103"/>
      <c r="D9" s="103"/>
      <c r="E9" s="103"/>
      <c r="F9" s="103"/>
      <c r="G9" s="103"/>
      <c r="H9" s="103"/>
      <c r="I9" s="103"/>
      <c r="J9" s="55"/>
      <c r="K9" s="55"/>
      <c r="L9" s="55"/>
      <c r="M9" s="55"/>
      <c r="N9" s="55"/>
      <c r="O9" s="55"/>
    </row>
    <row r="10" spans="1:15" x14ac:dyDescent="0.2">
      <c r="A10" s="103"/>
      <c r="B10" s="103"/>
      <c r="C10" s="103"/>
      <c r="D10" s="103"/>
      <c r="E10" s="103"/>
      <c r="F10" s="103"/>
      <c r="G10" s="103"/>
      <c r="H10" s="103"/>
      <c r="I10" s="103"/>
      <c r="J10" s="55"/>
      <c r="K10" s="55"/>
      <c r="L10" s="55"/>
      <c r="M10" s="55"/>
      <c r="N10" s="55"/>
      <c r="O10" s="55"/>
    </row>
    <row r="11" spans="1:15" x14ac:dyDescent="0.2">
      <c r="A11" s="103"/>
      <c r="B11" s="103"/>
      <c r="C11" s="103"/>
      <c r="D11" s="103"/>
      <c r="E11" s="103"/>
      <c r="F11" s="103"/>
      <c r="G11" s="103"/>
      <c r="H11" s="103"/>
      <c r="I11" s="103"/>
      <c r="J11" s="55"/>
      <c r="K11" s="55"/>
      <c r="L11" s="55"/>
      <c r="M11" s="55"/>
      <c r="N11" s="55"/>
      <c r="O11" s="55"/>
    </row>
    <row r="12" spans="1:15" x14ac:dyDescent="0.2">
      <c r="A12" s="103"/>
      <c r="B12" s="103"/>
      <c r="C12" s="103"/>
      <c r="D12" s="103"/>
      <c r="E12" s="103"/>
      <c r="F12" s="103"/>
      <c r="G12" s="103"/>
      <c r="H12" s="103"/>
      <c r="I12" s="103"/>
      <c r="J12" s="55"/>
      <c r="K12" s="55"/>
      <c r="L12" s="55"/>
      <c r="M12" s="55"/>
      <c r="N12" s="55"/>
      <c r="O12" s="55"/>
    </row>
    <row r="13" spans="1:15" x14ac:dyDescent="0.2">
      <c r="A13" s="103"/>
      <c r="B13" s="103"/>
      <c r="C13" s="103"/>
      <c r="D13" s="103"/>
      <c r="E13" s="103"/>
      <c r="F13" s="103"/>
      <c r="G13" s="103"/>
      <c r="H13" s="103"/>
      <c r="I13" s="103"/>
      <c r="J13" s="55"/>
      <c r="K13" s="55"/>
      <c r="L13" s="55"/>
      <c r="M13" s="55"/>
      <c r="N13" s="55"/>
      <c r="O13" s="55"/>
    </row>
    <row r="14" spans="1:15" x14ac:dyDescent="0.2">
      <c r="A14" s="103"/>
      <c r="B14" s="103"/>
      <c r="C14" s="103"/>
      <c r="D14" s="103"/>
      <c r="E14" s="103"/>
      <c r="F14" s="103"/>
      <c r="G14" s="103"/>
      <c r="H14" s="103"/>
      <c r="I14" s="103"/>
      <c r="J14" s="55"/>
      <c r="K14" s="55"/>
      <c r="L14" s="55"/>
      <c r="M14" s="55"/>
      <c r="N14" s="55"/>
      <c r="O14" s="55"/>
    </row>
    <row r="15" spans="1:15" x14ac:dyDescent="0.2">
      <c r="A15" s="103"/>
      <c r="B15" s="103"/>
      <c r="C15" s="103"/>
      <c r="D15" s="103"/>
      <c r="E15" s="103"/>
      <c r="F15" s="103"/>
      <c r="G15" s="103"/>
      <c r="H15" s="103"/>
      <c r="I15" s="103"/>
      <c r="J15" s="55"/>
      <c r="K15" s="55"/>
      <c r="L15" s="55"/>
      <c r="M15" s="55"/>
      <c r="N15" s="55"/>
      <c r="O15" s="55"/>
    </row>
    <row r="16" spans="1:15" x14ac:dyDescent="0.2">
      <c r="A16" s="103"/>
      <c r="B16" s="103"/>
      <c r="C16" s="103"/>
      <c r="D16" s="103"/>
      <c r="E16" s="103"/>
      <c r="F16" s="103"/>
      <c r="G16" s="103"/>
      <c r="H16" s="103"/>
      <c r="I16" s="103"/>
      <c r="J16" s="55"/>
      <c r="K16" s="55"/>
      <c r="L16" s="55"/>
      <c r="M16" s="55"/>
      <c r="N16" s="55"/>
      <c r="O16" s="55"/>
    </row>
    <row r="17" spans="1:15" x14ac:dyDescent="0.2">
      <c r="A17" s="103"/>
      <c r="B17" s="103"/>
      <c r="C17" s="103"/>
      <c r="D17" s="103"/>
      <c r="E17" s="103"/>
      <c r="F17" s="103"/>
      <c r="G17" s="103"/>
      <c r="H17" s="103"/>
      <c r="I17" s="103"/>
      <c r="J17" s="55"/>
      <c r="K17" s="55"/>
      <c r="L17" s="55"/>
      <c r="M17" s="55"/>
      <c r="N17" s="55"/>
      <c r="O17" s="55"/>
    </row>
    <row r="18" spans="1:15" x14ac:dyDescent="0.2">
      <c r="A18" s="103"/>
      <c r="B18" s="103"/>
      <c r="C18" s="103"/>
      <c r="D18" s="103"/>
      <c r="E18" s="103"/>
      <c r="F18" s="103"/>
      <c r="G18" s="103"/>
      <c r="H18" s="103"/>
      <c r="I18" s="103"/>
      <c r="J18" s="55"/>
      <c r="K18" s="55"/>
      <c r="L18" s="55"/>
      <c r="M18" s="55"/>
      <c r="N18" s="55"/>
      <c r="O18" s="55"/>
    </row>
    <row r="19" spans="1:15" x14ac:dyDescent="0.2">
      <c r="A19" s="103"/>
      <c r="B19" s="103"/>
      <c r="C19" s="103"/>
      <c r="D19" s="103"/>
      <c r="E19" s="103"/>
      <c r="F19" s="103"/>
      <c r="G19" s="103"/>
      <c r="H19" s="103"/>
      <c r="I19" s="103"/>
      <c r="J19" s="55"/>
      <c r="K19" s="55"/>
      <c r="L19" s="55"/>
      <c r="M19" s="55"/>
      <c r="N19" s="55"/>
      <c r="O19" s="55"/>
    </row>
    <row r="20" spans="1:15" x14ac:dyDescent="0.2">
      <c r="A20" s="103"/>
      <c r="B20" s="103"/>
      <c r="C20" s="103"/>
      <c r="D20" s="103"/>
      <c r="E20" s="103"/>
      <c r="F20" s="103"/>
      <c r="G20" s="103"/>
      <c r="H20" s="103"/>
      <c r="I20" s="103"/>
      <c r="J20" s="55"/>
      <c r="K20" s="55"/>
      <c r="L20" s="55"/>
      <c r="M20" s="55"/>
      <c r="N20" s="55"/>
      <c r="O20" s="55"/>
    </row>
    <row r="21" spans="1:15" x14ac:dyDescent="0.2">
      <c r="A21" s="103"/>
      <c r="B21" s="103"/>
      <c r="C21" s="103"/>
      <c r="D21" s="103"/>
      <c r="E21" s="103"/>
      <c r="F21" s="103"/>
      <c r="G21" s="103"/>
      <c r="H21" s="103"/>
      <c r="I21" s="103"/>
      <c r="J21" s="55"/>
      <c r="K21" s="55"/>
      <c r="L21" s="55"/>
      <c r="M21" s="55"/>
      <c r="N21" s="55"/>
      <c r="O21" s="55"/>
    </row>
    <row r="22" spans="1:15" ht="75.75" customHeight="1" x14ac:dyDescent="0.2">
      <c r="A22" s="103"/>
      <c r="B22" s="103"/>
      <c r="C22" s="103"/>
      <c r="D22" s="103"/>
      <c r="E22" s="103"/>
      <c r="F22" s="103"/>
      <c r="G22" s="103"/>
      <c r="H22" s="103"/>
      <c r="I22" s="103"/>
      <c r="J22" s="55"/>
      <c r="K22" s="55"/>
      <c r="L22" s="55"/>
      <c r="M22" s="55"/>
      <c r="N22" s="55"/>
      <c r="O22" s="55"/>
    </row>
    <row r="23" spans="1:15" ht="58.5" customHeight="1" x14ac:dyDescent="0.2">
      <c r="A23" s="103"/>
      <c r="B23" s="103"/>
      <c r="C23" s="103"/>
      <c r="D23" s="103"/>
      <c r="E23" s="103"/>
      <c r="F23" s="103"/>
      <c r="G23" s="103"/>
      <c r="H23" s="103"/>
      <c r="I23" s="103"/>
      <c r="J23" s="55"/>
      <c r="K23" s="55"/>
      <c r="L23" s="55"/>
      <c r="M23" s="55"/>
      <c r="N23" s="55"/>
      <c r="O23" s="55"/>
    </row>
    <row r="24" spans="1:15" ht="41.45" customHeight="1" x14ac:dyDescent="0.2">
      <c r="A24" s="103"/>
      <c r="B24" s="103"/>
      <c r="C24" s="103"/>
      <c r="D24" s="103"/>
      <c r="E24" s="103"/>
      <c r="F24" s="103"/>
      <c r="G24" s="103"/>
      <c r="H24" s="103"/>
      <c r="I24" s="103"/>
      <c r="J24" s="55"/>
      <c r="K24" s="55"/>
      <c r="L24" s="55"/>
      <c r="M24" s="55"/>
      <c r="N24" s="55"/>
      <c r="O24" s="55"/>
    </row>
    <row r="25" spans="1:15" ht="37.15" customHeight="1" x14ac:dyDescent="0.2">
      <c r="A25" s="103"/>
      <c r="B25" s="103"/>
      <c r="C25" s="103"/>
      <c r="D25" s="103"/>
      <c r="E25" s="103"/>
      <c r="F25" s="103"/>
      <c r="G25" s="103"/>
      <c r="H25" s="103"/>
      <c r="I25" s="103"/>
      <c r="J25" s="55"/>
      <c r="K25" s="55"/>
      <c r="L25" s="55"/>
      <c r="M25" s="55"/>
      <c r="N25" s="55"/>
      <c r="O25" s="55"/>
    </row>
    <row r="26" spans="1:15" ht="27" customHeight="1" x14ac:dyDescent="0.2">
      <c r="A26" s="103"/>
      <c r="B26" s="103"/>
      <c r="C26" s="103"/>
      <c r="D26" s="103"/>
      <c r="E26" s="103"/>
      <c r="F26" s="103"/>
      <c r="G26" s="103"/>
      <c r="H26" s="103"/>
      <c r="I26" s="103"/>
      <c r="J26" s="55"/>
      <c r="K26" s="55"/>
      <c r="L26" s="55"/>
      <c r="M26" s="55"/>
      <c r="N26" s="55"/>
      <c r="O26" s="55"/>
    </row>
    <row r="27" spans="1:15" ht="33.75" customHeight="1" x14ac:dyDescent="0.2">
      <c r="A27" s="103"/>
      <c r="B27" s="103"/>
      <c r="C27" s="103"/>
      <c r="D27" s="103"/>
      <c r="E27" s="103"/>
      <c r="F27" s="103"/>
      <c r="G27" s="103"/>
      <c r="H27" s="103"/>
      <c r="I27" s="103"/>
      <c r="J27" s="55"/>
      <c r="K27" s="55"/>
      <c r="L27" s="55"/>
      <c r="M27" s="55"/>
      <c r="N27" s="55"/>
      <c r="O27" s="55"/>
    </row>
    <row r="28" spans="1:15" ht="84" customHeight="1" x14ac:dyDescent="0.2">
      <c r="A28" s="103"/>
      <c r="B28" s="103"/>
      <c r="C28" s="103"/>
      <c r="D28" s="103"/>
      <c r="E28" s="103"/>
      <c r="F28" s="103"/>
      <c r="G28" s="103"/>
      <c r="H28" s="103"/>
      <c r="I28" s="103"/>
      <c r="J28" s="55"/>
      <c r="K28" s="55"/>
      <c r="L28" s="55"/>
      <c r="M28" s="55"/>
      <c r="N28" s="55"/>
      <c r="O28" s="55"/>
    </row>
    <row r="29" spans="1:15" ht="75" customHeight="1" x14ac:dyDescent="0.2">
      <c r="A29" s="103"/>
      <c r="B29" s="103"/>
      <c r="C29" s="103"/>
      <c r="D29" s="103"/>
      <c r="E29" s="103"/>
      <c r="F29" s="103"/>
      <c r="G29" s="103"/>
      <c r="H29" s="103"/>
      <c r="I29" s="103"/>
      <c r="J29" s="55"/>
      <c r="K29" s="55"/>
      <c r="L29" s="55"/>
      <c r="M29" s="55"/>
      <c r="N29" s="55"/>
      <c r="O29" s="55"/>
    </row>
    <row r="30" spans="1:15" x14ac:dyDescent="0.2">
      <c r="A30" s="55"/>
      <c r="B30" s="55"/>
      <c r="C30" s="55"/>
      <c r="D30" s="55"/>
      <c r="E30" s="55"/>
      <c r="F30" s="55"/>
      <c r="G30" s="55"/>
      <c r="H30" s="55"/>
      <c r="I30" s="55"/>
      <c r="J30" s="55"/>
      <c r="K30" s="55"/>
      <c r="L30" s="55"/>
      <c r="M30" s="55"/>
      <c r="N30" s="55"/>
      <c r="O30" s="55"/>
    </row>
    <row r="31" spans="1:15" x14ac:dyDescent="0.2">
      <c r="A31" s="55"/>
      <c r="B31" s="55"/>
      <c r="C31" s="55"/>
      <c r="D31" s="55"/>
      <c r="E31" s="55"/>
      <c r="F31" s="55"/>
      <c r="G31" s="55"/>
      <c r="H31" s="55"/>
      <c r="I31" s="55"/>
      <c r="J31" s="55"/>
      <c r="K31" s="55"/>
      <c r="L31" s="55"/>
      <c r="M31" s="55"/>
      <c r="N31" s="55"/>
      <c r="O31" s="55"/>
    </row>
    <row r="32" spans="1:15" x14ac:dyDescent="0.2">
      <c r="A32" s="55"/>
      <c r="B32" s="55"/>
      <c r="C32" s="55"/>
      <c r="D32" s="55"/>
      <c r="E32" s="55"/>
      <c r="F32" s="55"/>
      <c r="G32" s="55"/>
      <c r="H32" s="55"/>
      <c r="I32" s="55"/>
      <c r="J32" s="55"/>
      <c r="K32" s="55"/>
      <c r="L32" s="55"/>
      <c r="M32" s="55"/>
      <c r="N32" s="55"/>
      <c r="O32" s="55"/>
    </row>
    <row r="33" spans="1:15" x14ac:dyDescent="0.2">
      <c r="A33" s="55"/>
      <c r="B33" s="55"/>
      <c r="C33" s="55"/>
      <c r="D33" s="55"/>
      <c r="E33" s="55"/>
      <c r="F33" s="55"/>
      <c r="G33" s="55"/>
      <c r="H33" s="55"/>
      <c r="I33" s="55"/>
      <c r="J33" s="55"/>
      <c r="K33" s="55"/>
      <c r="L33" s="55"/>
      <c r="M33" s="55"/>
      <c r="N33" s="55"/>
      <c r="O33" s="55"/>
    </row>
    <row r="34" spans="1:15" x14ac:dyDescent="0.2">
      <c r="A34" s="55"/>
      <c r="B34" s="55"/>
      <c r="C34" s="55"/>
      <c r="D34" s="55"/>
      <c r="E34" s="55"/>
      <c r="F34" s="55"/>
      <c r="G34" s="55"/>
      <c r="H34" s="55"/>
      <c r="I34" s="55"/>
      <c r="J34" s="55"/>
      <c r="K34" s="55"/>
      <c r="L34" s="55"/>
      <c r="M34" s="55"/>
      <c r="N34" s="55"/>
      <c r="O34" s="55"/>
    </row>
    <row r="35" spans="1:15" x14ac:dyDescent="0.2">
      <c r="A35" s="55"/>
      <c r="B35" s="55"/>
      <c r="C35" s="55"/>
      <c r="D35" s="55"/>
      <c r="E35" s="55"/>
      <c r="F35" s="55"/>
      <c r="G35" s="55"/>
      <c r="H35" s="55"/>
      <c r="I35" s="55"/>
      <c r="J35" s="55"/>
      <c r="K35" s="55"/>
      <c r="L35" s="55"/>
      <c r="M35" s="55"/>
      <c r="N35" s="55"/>
      <c r="O35" s="55"/>
    </row>
    <row r="36" spans="1:15" x14ac:dyDescent="0.2">
      <c r="A36" s="55"/>
      <c r="B36" s="55"/>
      <c r="C36" s="55"/>
      <c r="D36" s="55"/>
      <c r="E36" s="55"/>
      <c r="F36" s="55"/>
      <c r="G36" s="55"/>
      <c r="H36" s="55"/>
      <c r="I36" s="55"/>
      <c r="J36" s="55"/>
      <c r="K36" s="55"/>
      <c r="L36" s="55"/>
      <c r="M36" s="55"/>
      <c r="N36" s="55"/>
      <c r="O36" s="55"/>
    </row>
    <row r="37" spans="1:15" x14ac:dyDescent="0.2">
      <c r="A37" s="55"/>
      <c r="B37" s="55"/>
      <c r="C37" s="55"/>
      <c r="D37" s="55"/>
      <c r="E37" s="55"/>
      <c r="F37" s="55"/>
      <c r="G37" s="55"/>
      <c r="H37" s="55"/>
      <c r="I37" s="55"/>
      <c r="J37" s="55"/>
      <c r="K37" s="55"/>
      <c r="L37" s="55"/>
      <c r="M37" s="55"/>
      <c r="N37" s="55"/>
      <c r="O37" s="55"/>
    </row>
    <row r="38" spans="1:15" x14ac:dyDescent="0.2">
      <c r="A38" s="55"/>
      <c r="B38" s="55"/>
      <c r="C38" s="55"/>
      <c r="D38" s="55"/>
      <c r="E38" s="55"/>
      <c r="F38" s="55"/>
      <c r="G38" s="55"/>
      <c r="H38" s="55"/>
      <c r="I38" s="55"/>
      <c r="J38" s="55"/>
      <c r="K38" s="55"/>
      <c r="L38" s="55"/>
      <c r="M38" s="55"/>
      <c r="N38" s="55"/>
      <c r="O38" s="55"/>
    </row>
    <row r="39" spans="1:15" x14ac:dyDescent="0.2">
      <c r="A39" s="55"/>
      <c r="B39" s="55"/>
      <c r="C39" s="55"/>
      <c r="D39" s="55"/>
      <c r="E39" s="55"/>
      <c r="F39" s="55"/>
      <c r="G39" s="55"/>
      <c r="H39" s="55"/>
      <c r="I39" s="55"/>
      <c r="J39" s="55"/>
      <c r="K39" s="55"/>
      <c r="L39" s="55"/>
      <c r="M39" s="55"/>
      <c r="N39" s="55"/>
      <c r="O39" s="55"/>
    </row>
    <row r="40" spans="1:15" x14ac:dyDescent="0.2">
      <c r="A40" s="55"/>
      <c r="B40" s="55"/>
      <c r="C40" s="55"/>
      <c r="D40" s="55"/>
      <c r="E40" s="55"/>
      <c r="F40" s="55"/>
      <c r="G40" s="55"/>
      <c r="H40" s="55"/>
      <c r="I40" s="55"/>
      <c r="J40" s="55"/>
      <c r="K40" s="55"/>
      <c r="L40" s="55"/>
      <c r="M40" s="55"/>
      <c r="N40" s="55"/>
      <c r="O40" s="55"/>
    </row>
  </sheetData>
  <sheetProtection algorithmName="SHA-512" hashValue="M6w9jY8yRa1JxTO7sW3YcGGkMoUadSPW9YCi0JDiC/XGzesWvOE+rfnlBA0UAmBS+86taogFIlStsUjSK0HV9A==" saltValue="xNiAq6/cYFwUcq8obw4kIw==" spinCount="100000" sheet="1" objects="1" scenarios="1"/>
  <mergeCells count="1">
    <mergeCell ref="A1:I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5CC6-C317-4290-A1AD-9D2C0B5F2EE8}">
  <dimension ref="A1:F113"/>
  <sheetViews>
    <sheetView workbookViewId="0">
      <selection activeCell="D102" sqref="D102"/>
    </sheetView>
  </sheetViews>
  <sheetFormatPr defaultRowHeight="15" x14ac:dyDescent="0.25"/>
  <cols>
    <col min="1" max="1" width="19.140625" customWidth="1"/>
    <col min="2" max="2" width="15.42578125" customWidth="1"/>
    <col min="3" max="3" width="17.7109375" customWidth="1"/>
    <col min="4" max="4" width="17.85546875" customWidth="1"/>
    <col min="5" max="5" width="18.42578125" customWidth="1"/>
    <col min="6" max="6" width="14.7109375" customWidth="1"/>
  </cols>
  <sheetData>
    <row r="1" spans="1:6" x14ac:dyDescent="0.25">
      <c r="A1" t="s">
        <v>1</v>
      </c>
      <c r="B1" t="s">
        <v>84</v>
      </c>
      <c r="C1" t="s">
        <v>107</v>
      </c>
      <c r="D1" t="s">
        <v>85</v>
      </c>
      <c r="E1" t="s">
        <v>108</v>
      </c>
      <c r="F1" t="s">
        <v>86</v>
      </c>
    </row>
    <row r="2" spans="1:6" x14ac:dyDescent="0.25">
      <c r="A2">
        <f>Totaalblad!$C$6</f>
        <v>0</v>
      </c>
      <c r="B2">
        <f>Totaalblad!$C$8</f>
        <v>0</v>
      </c>
      <c r="C2">
        <v>889</v>
      </c>
      <c r="D2" s="102">
        <f>SUM(Beesel!$J$21:$J$23)+SUM(Beesel!$J$27:$J$29)</f>
        <v>0</v>
      </c>
      <c r="E2" t="s">
        <v>28</v>
      </c>
      <c r="F2" t="s">
        <v>87</v>
      </c>
    </row>
    <row r="3" spans="1:6" x14ac:dyDescent="0.25">
      <c r="A3">
        <f>Totaalblad!$C$6</f>
        <v>0</v>
      </c>
      <c r="B3">
        <f>Totaalblad!$C$8</f>
        <v>0</v>
      </c>
      <c r="C3">
        <v>889</v>
      </c>
      <c r="D3" s="102">
        <f>Beesel!$J$24+Beesel!$J$30</f>
        <v>0</v>
      </c>
      <c r="E3" t="s">
        <v>31</v>
      </c>
      <c r="F3" t="s">
        <v>87</v>
      </c>
    </row>
    <row r="4" spans="1:6" x14ac:dyDescent="0.25">
      <c r="A4">
        <f>Totaalblad!$C$6</f>
        <v>0</v>
      </c>
      <c r="B4">
        <f>Totaalblad!$C$8</f>
        <v>0</v>
      </c>
      <c r="C4">
        <v>889</v>
      </c>
      <c r="D4" s="102">
        <f>Beesel!$J$25+Beesel!$J$31</f>
        <v>0</v>
      </c>
      <c r="E4" t="s">
        <v>94</v>
      </c>
      <c r="F4" t="s">
        <v>87</v>
      </c>
    </row>
    <row r="5" spans="1:6" x14ac:dyDescent="0.25">
      <c r="A5">
        <f>Totaalblad!$C$6</f>
        <v>0</v>
      </c>
      <c r="B5">
        <f>Totaalblad!$C$8</f>
        <v>0</v>
      </c>
      <c r="C5">
        <v>889</v>
      </c>
      <c r="D5" s="102">
        <f>SUM(Beesel!$J$35:$J$37)</f>
        <v>0</v>
      </c>
      <c r="E5" t="s">
        <v>36</v>
      </c>
      <c r="F5" t="s">
        <v>87</v>
      </c>
    </row>
    <row r="6" spans="1:6" x14ac:dyDescent="0.25">
      <c r="A6">
        <f>Totaalblad!$C$6</f>
        <v>0</v>
      </c>
      <c r="B6">
        <f>Totaalblad!$C$8</f>
        <v>0</v>
      </c>
      <c r="C6">
        <v>889</v>
      </c>
      <c r="D6" s="102">
        <f>Beesel!$J$38</f>
        <v>0</v>
      </c>
      <c r="E6" t="s">
        <v>39</v>
      </c>
      <c r="F6" t="s">
        <v>87</v>
      </c>
    </row>
    <row r="7" spans="1:6" x14ac:dyDescent="0.25">
      <c r="A7">
        <f>Totaalblad!$C$6</f>
        <v>0</v>
      </c>
      <c r="B7">
        <f>Totaalblad!$C$8</f>
        <v>0</v>
      </c>
      <c r="C7">
        <v>889</v>
      </c>
      <c r="D7" s="102">
        <f>Beesel!$J$39</f>
        <v>0</v>
      </c>
      <c r="E7" t="s">
        <v>97</v>
      </c>
      <c r="F7" t="s">
        <v>87</v>
      </c>
    </row>
    <row r="8" spans="1:6" x14ac:dyDescent="0.25">
      <c r="A8">
        <f>Totaalblad!$C$6</f>
        <v>0</v>
      </c>
      <c r="B8">
        <f>Totaalblad!$C$8</f>
        <v>0</v>
      </c>
      <c r="C8">
        <v>889</v>
      </c>
      <c r="D8" s="102">
        <f>SUM(Beesel!$J$43:$J$45)</f>
        <v>0</v>
      </c>
      <c r="E8" t="s">
        <v>42</v>
      </c>
      <c r="F8" t="s">
        <v>87</v>
      </c>
    </row>
    <row r="9" spans="1:6" x14ac:dyDescent="0.25">
      <c r="A9">
        <f>Totaalblad!$C$6</f>
        <v>0</v>
      </c>
      <c r="B9">
        <f>Totaalblad!$C$8</f>
        <v>0</v>
      </c>
      <c r="C9">
        <v>889</v>
      </c>
      <c r="D9" s="102">
        <f>Beesel!$J$46</f>
        <v>0</v>
      </c>
      <c r="E9" t="s">
        <v>45</v>
      </c>
      <c r="F9" t="s">
        <v>87</v>
      </c>
    </row>
    <row r="10" spans="1:6" x14ac:dyDescent="0.25">
      <c r="A10">
        <f>Totaalblad!$C$6</f>
        <v>0</v>
      </c>
      <c r="B10">
        <f>Totaalblad!$C$8</f>
        <v>0</v>
      </c>
      <c r="C10">
        <v>889</v>
      </c>
      <c r="D10" s="102">
        <f>Beesel!$J$50</f>
        <v>0</v>
      </c>
      <c r="E10" t="s">
        <v>48</v>
      </c>
      <c r="F10" t="s">
        <v>87</v>
      </c>
    </row>
    <row r="11" spans="1:6" x14ac:dyDescent="0.25">
      <c r="A11">
        <f>Totaalblad!$C$6</f>
        <v>0</v>
      </c>
      <c r="B11">
        <f>Totaalblad!$C$8</f>
        <v>0</v>
      </c>
      <c r="C11">
        <v>889</v>
      </c>
      <c r="D11" s="102">
        <f>Beesel!$J$54</f>
        <v>0</v>
      </c>
      <c r="E11" t="s">
        <v>52</v>
      </c>
      <c r="F11" t="s">
        <v>87</v>
      </c>
    </row>
    <row r="12" spans="1:6" x14ac:dyDescent="0.25">
      <c r="A12">
        <f>Totaalblad!$C$6</f>
        <v>0</v>
      </c>
      <c r="B12">
        <f>Totaalblad!$C$8</f>
        <v>0</v>
      </c>
      <c r="C12">
        <v>889</v>
      </c>
      <c r="D12" s="102">
        <f>Beesel!$J$58</f>
        <v>0</v>
      </c>
      <c r="E12" t="s">
        <v>55</v>
      </c>
      <c r="F12" t="s">
        <v>87</v>
      </c>
    </row>
    <row r="13" spans="1:6" x14ac:dyDescent="0.25">
      <c r="A13">
        <f>Totaalblad!$C$6</f>
        <v>0</v>
      </c>
      <c r="B13">
        <f>Totaalblad!$C$8</f>
        <v>0</v>
      </c>
      <c r="C13">
        <v>889</v>
      </c>
      <c r="D13" s="102">
        <f>Beesel!$J$62</f>
        <v>0</v>
      </c>
      <c r="E13" t="s">
        <v>61</v>
      </c>
      <c r="F13" t="s">
        <v>87</v>
      </c>
    </row>
    <row r="14" spans="1:6" x14ac:dyDescent="0.25">
      <c r="A14">
        <f>Totaalblad!$C$6</f>
        <v>0</v>
      </c>
      <c r="B14">
        <f>Totaalblad!$C$8</f>
        <v>0</v>
      </c>
      <c r="C14">
        <v>889</v>
      </c>
      <c r="D14" s="102">
        <f>Beesel!$J$63</f>
        <v>0</v>
      </c>
      <c r="E14" t="s">
        <v>64</v>
      </c>
      <c r="F14" t="s">
        <v>87</v>
      </c>
    </row>
    <row r="15" spans="1:6" x14ac:dyDescent="0.25">
      <c r="A15">
        <f>Totaalblad!$C$6</f>
        <v>0</v>
      </c>
      <c r="B15">
        <f>Totaalblad!$C$8</f>
        <v>0</v>
      </c>
      <c r="C15">
        <v>889</v>
      </c>
      <c r="D15" s="102">
        <f>Beesel!$J$64</f>
        <v>0</v>
      </c>
      <c r="E15" t="s">
        <v>66</v>
      </c>
      <c r="F15" t="s">
        <v>87</v>
      </c>
    </row>
    <row r="16" spans="1:6" x14ac:dyDescent="0.25">
      <c r="A16">
        <f>Totaalblad!$C$6</f>
        <v>0</v>
      </c>
      <c r="B16">
        <f>Totaalblad!$C$8</f>
        <v>0</v>
      </c>
      <c r="C16">
        <v>889</v>
      </c>
      <c r="D16" s="102">
        <f>Beesel!$J$68</f>
        <v>0</v>
      </c>
      <c r="E16" t="s">
        <v>69</v>
      </c>
      <c r="F16" t="s">
        <v>87</v>
      </c>
    </row>
    <row r="17" spans="1:6" x14ac:dyDescent="0.25">
      <c r="A17">
        <f>Totaalblad!$C$6</f>
        <v>0</v>
      </c>
      <c r="B17">
        <f>Totaalblad!$C$8</f>
        <v>0</v>
      </c>
      <c r="C17">
        <v>889</v>
      </c>
      <c r="D17" s="102">
        <f>Beesel!$J$82</f>
        <v>0</v>
      </c>
      <c r="E17" t="s">
        <v>33</v>
      </c>
      <c r="F17" t="s">
        <v>87</v>
      </c>
    </row>
    <row r="18" spans="1:6" x14ac:dyDescent="0.25">
      <c r="A18">
        <f>Totaalblad!$C$6</f>
        <v>0</v>
      </c>
      <c r="B18">
        <f>Totaalblad!$C$8</f>
        <v>0</v>
      </c>
      <c r="C18">
        <v>893</v>
      </c>
      <c r="D18" s="102">
        <f>SUM(Bergen!$J$21:$J$23)+SUM(Bergen!$J$27:$J$29)</f>
        <v>0</v>
      </c>
      <c r="E18" t="s">
        <v>28</v>
      </c>
      <c r="F18" t="s">
        <v>87</v>
      </c>
    </row>
    <row r="19" spans="1:6" x14ac:dyDescent="0.25">
      <c r="A19">
        <f>Totaalblad!$C$6</f>
        <v>0</v>
      </c>
      <c r="B19">
        <f>Totaalblad!$C$8</f>
        <v>0</v>
      </c>
      <c r="C19">
        <v>893</v>
      </c>
      <c r="D19" s="102">
        <f>Bergen!$J$24+Bergen!$J$30</f>
        <v>0</v>
      </c>
      <c r="E19" t="s">
        <v>31</v>
      </c>
      <c r="F19" t="s">
        <v>87</v>
      </c>
    </row>
    <row r="20" spans="1:6" x14ac:dyDescent="0.25">
      <c r="A20">
        <f>Totaalblad!$C$6</f>
        <v>0</v>
      </c>
      <c r="B20">
        <f>Totaalblad!$C$8</f>
        <v>0</v>
      </c>
      <c r="C20">
        <v>893</v>
      </c>
      <c r="D20" s="102">
        <f>Bergen!$J$25+Bergen!$J$31</f>
        <v>0</v>
      </c>
      <c r="E20" t="s">
        <v>94</v>
      </c>
      <c r="F20" t="s">
        <v>87</v>
      </c>
    </row>
    <row r="21" spans="1:6" x14ac:dyDescent="0.25">
      <c r="A21">
        <f>Totaalblad!$C$6</f>
        <v>0</v>
      </c>
      <c r="B21">
        <f>Totaalblad!$C$8</f>
        <v>0</v>
      </c>
      <c r="C21">
        <v>893</v>
      </c>
      <c r="D21" s="102">
        <f>SUM(Bergen!$J$35:$J$37)</f>
        <v>0</v>
      </c>
      <c r="E21" t="s">
        <v>36</v>
      </c>
      <c r="F21" t="s">
        <v>87</v>
      </c>
    </row>
    <row r="22" spans="1:6" x14ac:dyDescent="0.25">
      <c r="A22">
        <f>Totaalblad!$C$6</f>
        <v>0</v>
      </c>
      <c r="B22">
        <f>Totaalblad!$C$8</f>
        <v>0</v>
      </c>
      <c r="C22">
        <v>893</v>
      </c>
      <c r="D22" s="102">
        <f>Bergen!$J$38</f>
        <v>0</v>
      </c>
      <c r="E22" t="s">
        <v>39</v>
      </c>
      <c r="F22" t="s">
        <v>87</v>
      </c>
    </row>
    <row r="23" spans="1:6" x14ac:dyDescent="0.25">
      <c r="A23">
        <f>Totaalblad!$C$6</f>
        <v>0</v>
      </c>
      <c r="B23">
        <f>Totaalblad!$C$8</f>
        <v>0</v>
      </c>
      <c r="C23">
        <v>893</v>
      </c>
      <c r="D23" s="102">
        <f>Bergen!$J$39</f>
        <v>0</v>
      </c>
      <c r="E23" t="s">
        <v>97</v>
      </c>
      <c r="F23" t="s">
        <v>87</v>
      </c>
    </row>
    <row r="24" spans="1:6" x14ac:dyDescent="0.25">
      <c r="A24">
        <f>Totaalblad!$C$6</f>
        <v>0</v>
      </c>
      <c r="B24">
        <f>Totaalblad!$C$8</f>
        <v>0</v>
      </c>
      <c r="C24">
        <v>893</v>
      </c>
      <c r="D24" s="102">
        <f>SUM(Bergen!$J$43:$J$45)</f>
        <v>0</v>
      </c>
      <c r="E24" t="s">
        <v>42</v>
      </c>
      <c r="F24" t="s">
        <v>87</v>
      </c>
    </row>
    <row r="25" spans="1:6" x14ac:dyDescent="0.25">
      <c r="A25">
        <f>Totaalblad!$C$6</f>
        <v>0</v>
      </c>
      <c r="B25">
        <f>Totaalblad!$C$8</f>
        <v>0</v>
      </c>
      <c r="C25">
        <v>893</v>
      </c>
      <c r="D25" s="102">
        <f>Bergen!$J$46</f>
        <v>0</v>
      </c>
      <c r="E25" t="s">
        <v>45</v>
      </c>
      <c r="F25" t="s">
        <v>87</v>
      </c>
    </row>
    <row r="26" spans="1:6" x14ac:dyDescent="0.25">
      <c r="A26">
        <f>Totaalblad!$C$6</f>
        <v>0</v>
      </c>
      <c r="B26">
        <f>Totaalblad!$C$8</f>
        <v>0</v>
      </c>
      <c r="C26">
        <v>893</v>
      </c>
      <c r="D26" s="102">
        <f>Bergen!$J$50</f>
        <v>0</v>
      </c>
      <c r="E26" t="s">
        <v>48</v>
      </c>
      <c r="F26" t="s">
        <v>87</v>
      </c>
    </row>
    <row r="27" spans="1:6" x14ac:dyDescent="0.25">
      <c r="A27">
        <f>Totaalblad!$C$6</f>
        <v>0</v>
      </c>
      <c r="B27">
        <f>Totaalblad!$C$8</f>
        <v>0</v>
      </c>
      <c r="C27">
        <v>893</v>
      </c>
      <c r="D27" s="102">
        <f>Bergen!$J$54</f>
        <v>0</v>
      </c>
      <c r="E27" t="s">
        <v>52</v>
      </c>
      <c r="F27" t="s">
        <v>87</v>
      </c>
    </row>
    <row r="28" spans="1:6" x14ac:dyDescent="0.25">
      <c r="A28">
        <f>Totaalblad!$C$6</f>
        <v>0</v>
      </c>
      <c r="B28">
        <f>Totaalblad!$C$8</f>
        <v>0</v>
      </c>
      <c r="C28">
        <v>893</v>
      </c>
      <c r="D28" s="102">
        <f>Bergen!$J$58</f>
        <v>0</v>
      </c>
      <c r="E28" t="s">
        <v>55</v>
      </c>
      <c r="F28" t="s">
        <v>87</v>
      </c>
    </row>
    <row r="29" spans="1:6" x14ac:dyDescent="0.25">
      <c r="A29">
        <f>Totaalblad!$C$6</f>
        <v>0</v>
      </c>
      <c r="B29">
        <f>Totaalblad!$C$8</f>
        <v>0</v>
      </c>
      <c r="C29">
        <v>893</v>
      </c>
      <c r="D29" s="102">
        <f>Bergen!$J$62</f>
        <v>0</v>
      </c>
      <c r="E29" t="s">
        <v>61</v>
      </c>
      <c r="F29" t="s">
        <v>87</v>
      </c>
    </row>
    <row r="30" spans="1:6" x14ac:dyDescent="0.25">
      <c r="A30">
        <f>Totaalblad!$C$6</f>
        <v>0</v>
      </c>
      <c r="B30">
        <f>Totaalblad!$C$8</f>
        <v>0</v>
      </c>
      <c r="C30">
        <v>893</v>
      </c>
      <c r="D30" s="102">
        <f>Bergen!$J$63</f>
        <v>0</v>
      </c>
      <c r="E30" t="s">
        <v>64</v>
      </c>
      <c r="F30" t="s">
        <v>87</v>
      </c>
    </row>
    <row r="31" spans="1:6" x14ac:dyDescent="0.25">
      <c r="A31">
        <f>Totaalblad!$C$6</f>
        <v>0</v>
      </c>
      <c r="B31">
        <f>Totaalblad!$C$8</f>
        <v>0</v>
      </c>
      <c r="C31">
        <v>893</v>
      </c>
      <c r="D31" s="102">
        <f>Bergen!$J$64</f>
        <v>0</v>
      </c>
      <c r="E31" t="s">
        <v>66</v>
      </c>
      <c r="F31" t="s">
        <v>87</v>
      </c>
    </row>
    <row r="32" spans="1:6" x14ac:dyDescent="0.25">
      <c r="A32">
        <f>Totaalblad!$C$6</f>
        <v>0</v>
      </c>
      <c r="B32">
        <f>Totaalblad!$C$8</f>
        <v>0</v>
      </c>
      <c r="C32">
        <v>893</v>
      </c>
      <c r="D32" s="102">
        <f>Bergen!$J$68</f>
        <v>0</v>
      </c>
      <c r="E32" t="s">
        <v>69</v>
      </c>
      <c r="F32" t="s">
        <v>87</v>
      </c>
    </row>
    <row r="33" spans="1:6" x14ac:dyDescent="0.25">
      <c r="A33">
        <f>Totaalblad!$C$6</f>
        <v>0</v>
      </c>
      <c r="B33">
        <f>Totaalblad!$C$8</f>
        <v>0</v>
      </c>
      <c r="C33">
        <v>893</v>
      </c>
      <c r="D33" s="102">
        <f>Bergen!$J$82</f>
        <v>0</v>
      </c>
      <c r="E33" t="s">
        <v>33</v>
      </c>
      <c r="F33" t="s">
        <v>87</v>
      </c>
    </row>
    <row r="34" spans="1:6" x14ac:dyDescent="0.25">
      <c r="A34">
        <f>Totaalblad!$C$6</f>
        <v>0</v>
      </c>
      <c r="B34">
        <f>Totaalblad!$C$8</f>
        <v>0</v>
      </c>
      <c r="C34">
        <v>907</v>
      </c>
      <c r="D34" s="102">
        <f>SUM(Gennep!$J$21:$J$23)+SUM(Gennep!$J$27:$J$29)</f>
        <v>0</v>
      </c>
      <c r="E34" t="s">
        <v>28</v>
      </c>
      <c r="F34" t="s">
        <v>87</v>
      </c>
    </row>
    <row r="35" spans="1:6" x14ac:dyDescent="0.25">
      <c r="A35">
        <f>Totaalblad!$C$6</f>
        <v>0</v>
      </c>
      <c r="B35">
        <f>Totaalblad!$C$8</f>
        <v>0</v>
      </c>
      <c r="C35">
        <v>907</v>
      </c>
      <c r="D35" s="102">
        <f>Gennep!$J$24+Gennep!$J$30</f>
        <v>0</v>
      </c>
      <c r="E35" t="s">
        <v>31</v>
      </c>
      <c r="F35" t="s">
        <v>87</v>
      </c>
    </row>
    <row r="36" spans="1:6" x14ac:dyDescent="0.25">
      <c r="A36">
        <f>Totaalblad!$C$6</f>
        <v>0</v>
      </c>
      <c r="B36">
        <f>Totaalblad!$C$8</f>
        <v>0</v>
      </c>
      <c r="C36">
        <v>907</v>
      </c>
      <c r="D36" s="102">
        <f>Gennep!$J$25+Gennep!$J$31</f>
        <v>0</v>
      </c>
      <c r="E36" t="s">
        <v>94</v>
      </c>
      <c r="F36" t="s">
        <v>87</v>
      </c>
    </row>
    <row r="37" spans="1:6" x14ac:dyDescent="0.25">
      <c r="A37">
        <f>Totaalblad!$C$6</f>
        <v>0</v>
      </c>
      <c r="B37">
        <f>Totaalblad!$C$8</f>
        <v>0</v>
      </c>
      <c r="C37">
        <v>907</v>
      </c>
      <c r="D37" s="102">
        <f>SUM(Gennep!$J$35:$J$37)</f>
        <v>0</v>
      </c>
      <c r="E37" t="s">
        <v>36</v>
      </c>
      <c r="F37" t="s">
        <v>87</v>
      </c>
    </row>
    <row r="38" spans="1:6" x14ac:dyDescent="0.25">
      <c r="A38">
        <f>Totaalblad!$C$6</f>
        <v>0</v>
      </c>
      <c r="B38">
        <f>Totaalblad!$C$8</f>
        <v>0</v>
      </c>
      <c r="C38">
        <v>907</v>
      </c>
      <c r="D38" s="102">
        <f>Gennep!$J$38</f>
        <v>0</v>
      </c>
      <c r="E38" t="s">
        <v>39</v>
      </c>
      <c r="F38" t="s">
        <v>87</v>
      </c>
    </row>
    <row r="39" spans="1:6" x14ac:dyDescent="0.25">
      <c r="A39">
        <f>Totaalblad!$C$6</f>
        <v>0</v>
      </c>
      <c r="B39">
        <f>Totaalblad!$C$8</f>
        <v>0</v>
      </c>
      <c r="C39">
        <v>907</v>
      </c>
      <c r="D39" s="102">
        <f>Gennep!$J$39</f>
        <v>0</v>
      </c>
      <c r="E39" t="s">
        <v>97</v>
      </c>
      <c r="F39" t="s">
        <v>87</v>
      </c>
    </row>
    <row r="40" spans="1:6" x14ac:dyDescent="0.25">
      <c r="A40">
        <f>Totaalblad!$C$6</f>
        <v>0</v>
      </c>
      <c r="B40">
        <f>Totaalblad!$C$8</f>
        <v>0</v>
      </c>
      <c r="C40">
        <v>907</v>
      </c>
      <c r="D40" s="102">
        <f>SUM(Gennep!$J$43:$J$45)</f>
        <v>0</v>
      </c>
      <c r="E40" t="s">
        <v>42</v>
      </c>
      <c r="F40" t="s">
        <v>87</v>
      </c>
    </row>
    <row r="41" spans="1:6" x14ac:dyDescent="0.25">
      <c r="A41">
        <f>Totaalblad!$C$6</f>
        <v>0</v>
      </c>
      <c r="B41">
        <f>Totaalblad!$C$8</f>
        <v>0</v>
      </c>
      <c r="C41">
        <v>907</v>
      </c>
      <c r="D41" s="102">
        <f>Gennep!$J$46</f>
        <v>0</v>
      </c>
      <c r="E41" t="s">
        <v>45</v>
      </c>
      <c r="F41" t="s">
        <v>87</v>
      </c>
    </row>
    <row r="42" spans="1:6" x14ac:dyDescent="0.25">
      <c r="A42">
        <f>Totaalblad!$C$6</f>
        <v>0</v>
      </c>
      <c r="B42">
        <f>Totaalblad!$C$8</f>
        <v>0</v>
      </c>
      <c r="C42">
        <v>907</v>
      </c>
      <c r="D42" s="102">
        <f>Gennep!$J$50</f>
        <v>0</v>
      </c>
      <c r="E42" t="s">
        <v>48</v>
      </c>
      <c r="F42" t="s">
        <v>87</v>
      </c>
    </row>
    <row r="43" spans="1:6" x14ac:dyDescent="0.25">
      <c r="A43">
        <f>Totaalblad!$C$6</f>
        <v>0</v>
      </c>
      <c r="B43">
        <f>Totaalblad!$C$8</f>
        <v>0</v>
      </c>
      <c r="C43">
        <v>907</v>
      </c>
      <c r="D43" s="102">
        <f>Gennep!$J$54</f>
        <v>0</v>
      </c>
      <c r="E43" t="s">
        <v>52</v>
      </c>
      <c r="F43" t="s">
        <v>87</v>
      </c>
    </row>
    <row r="44" spans="1:6" x14ac:dyDescent="0.25">
      <c r="A44">
        <f>Totaalblad!$C$6</f>
        <v>0</v>
      </c>
      <c r="B44">
        <f>Totaalblad!$C$8</f>
        <v>0</v>
      </c>
      <c r="C44">
        <v>907</v>
      </c>
      <c r="D44" s="102">
        <f>Gennep!$J$58</f>
        <v>0</v>
      </c>
      <c r="E44" t="s">
        <v>55</v>
      </c>
      <c r="F44" t="s">
        <v>87</v>
      </c>
    </row>
    <row r="45" spans="1:6" x14ac:dyDescent="0.25">
      <c r="A45">
        <f>Totaalblad!$C$6</f>
        <v>0</v>
      </c>
      <c r="B45">
        <f>Totaalblad!$C$8</f>
        <v>0</v>
      </c>
      <c r="C45">
        <v>907</v>
      </c>
      <c r="D45" s="102">
        <f>Gennep!$J$62</f>
        <v>0</v>
      </c>
      <c r="E45" t="s">
        <v>61</v>
      </c>
      <c r="F45" t="s">
        <v>87</v>
      </c>
    </row>
    <row r="46" spans="1:6" x14ac:dyDescent="0.25">
      <c r="A46">
        <f>Totaalblad!$C$6</f>
        <v>0</v>
      </c>
      <c r="B46">
        <f>Totaalblad!$C$8</f>
        <v>0</v>
      </c>
      <c r="C46">
        <v>907</v>
      </c>
      <c r="D46" s="102">
        <f>Gennep!$J$63</f>
        <v>0</v>
      </c>
      <c r="E46" t="s">
        <v>64</v>
      </c>
      <c r="F46" t="s">
        <v>87</v>
      </c>
    </row>
    <row r="47" spans="1:6" x14ac:dyDescent="0.25">
      <c r="A47">
        <f>Totaalblad!$C$6</f>
        <v>0</v>
      </c>
      <c r="B47">
        <f>Totaalblad!$C$8</f>
        <v>0</v>
      </c>
      <c r="C47">
        <v>907</v>
      </c>
      <c r="D47" s="102">
        <f>Gennep!$J$64</f>
        <v>0</v>
      </c>
      <c r="E47" t="s">
        <v>66</v>
      </c>
      <c r="F47" t="s">
        <v>87</v>
      </c>
    </row>
    <row r="48" spans="1:6" x14ac:dyDescent="0.25">
      <c r="A48">
        <f>Totaalblad!$C$6</f>
        <v>0</v>
      </c>
      <c r="B48">
        <f>Totaalblad!$C$8</f>
        <v>0</v>
      </c>
      <c r="C48">
        <v>907</v>
      </c>
      <c r="D48" s="102">
        <f>Gennep!$J$68</f>
        <v>0</v>
      </c>
      <c r="E48" t="s">
        <v>69</v>
      </c>
      <c r="F48" t="s">
        <v>87</v>
      </c>
    </row>
    <row r="49" spans="1:6" x14ac:dyDescent="0.25">
      <c r="A49">
        <f>Totaalblad!$C$6</f>
        <v>0</v>
      </c>
      <c r="B49">
        <f>Totaalblad!$C$8</f>
        <v>0</v>
      </c>
      <c r="C49">
        <v>907</v>
      </c>
      <c r="D49" s="102">
        <f>Gennep!$J$82</f>
        <v>0</v>
      </c>
      <c r="E49" t="s">
        <v>33</v>
      </c>
      <c r="F49" t="s">
        <v>87</v>
      </c>
    </row>
    <row r="50" spans="1:6" x14ac:dyDescent="0.25">
      <c r="A50">
        <f>Totaalblad!$C$6</f>
        <v>0</v>
      </c>
      <c r="B50">
        <f>Totaalblad!$C$8</f>
        <v>0</v>
      </c>
      <c r="C50">
        <v>1507</v>
      </c>
      <c r="D50" s="102">
        <f>SUM('Horst aan de Maas'!$J$21:$J$23)+SUM('Horst aan de Maas'!$J$27:$J$29)</f>
        <v>0</v>
      </c>
      <c r="E50" t="s">
        <v>28</v>
      </c>
      <c r="F50" t="s">
        <v>87</v>
      </c>
    </row>
    <row r="51" spans="1:6" x14ac:dyDescent="0.25">
      <c r="A51">
        <f>Totaalblad!$C$6</f>
        <v>0</v>
      </c>
      <c r="B51">
        <f>Totaalblad!$C$8</f>
        <v>0</v>
      </c>
      <c r="C51">
        <v>1507</v>
      </c>
      <c r="D51" s="102">
        <f>'Horst aan de Maas'!$J$24+'Horst aan de Maas'!$J$30</f>
        <v>0</v>
      </c>
      <c r="E51" t="s">
        <v>31</v>
      </c>
      <c r="F51" t="s">
        <v>87</v>
      </c>
    </row>
    <row r="52" spans="1:6" x14ac:dyDescent="0.25">
      <c r="A52">
        <f>Totaalblad!$C$6</f>
        <v>0</v>
      </c>
      <c r="B52">
        <f>Totaalblad!$C$8</f>
        <v>0</v>
      </c>
      <c r="C52">
        <v>1507</v>
      </c>
      <c r="D52" s="102">
        <f>'Horst aan de Maas'!$J$25+'Horst aan de Maas'!$J$31</f>
        <v>0</v>
      </c>
      <c r="E52" t="s">
        <v>94</v>
      </c>
      <c r="F52" t="s">
        <v>87</v>
      </c>
    </row>
    <row r="53" spans="1:6" x14ac:dyDescent="0.25">
      <c r="A53">
        <f>Totaalblad!$C$6</f>
        <v>0</v>
      </c>
      <c r="B53">
        <f>Totaalblad!$C$8</f>
        <v>0</v>
      </c>
      <c r="C53">
        <v>1507</v>
      </c>
      <c r="D53" s="102">
        <f>SUM('Horst aan de Maas'!$J$35:$J$37)</f>
        <v>0</v>
      </c>
      <c r="E53" t="s">
        <v>36</v>
      </c>
      <c r="F53" t="s">
        <v>87</v>
      </c>
    </row>
    <row r="54" spans="1:6" x14ac:dyDescent="0.25">
      <c r="A54">
        <f>Totaalblad!$C$6</f>
        <v>0</v>
      </c>
      <c r="B54">
        <f>Totaalblad!$C$8</f>
        <v>0</v>
      </c>
      <c r="C54">
        <v>1507</v>
      </c>
      <c r="D54" s="102">
        <f>'Horst aan de Maas'!$J$38</f>
        <v>0</v>
      </c>
      <c r="E54" t="s">
        <v>39</v>
      </c>
      <c r="F54" t="s">
        <v>87</v>
      </c>
    </row>
    <row r="55" spans="1:6" x14ac:dyDescent="0.25">
      <c r="A55">
        <f>Totaalblad!$C$6</f>
        <v>0</v>
      </c>
      <c r="B55">
        <f>Totaalblad!$C$8</f>
        <v>0</v>
      </c>
      <c r="C55">
        <v>1507</v>
      </c>
      <c r="D55" s="102">
        <f>'Horst aan de Maas'!$J$39</f>
        <v>0</v>
      </c>
      <c r="E55" t="s">
        <v>97</v>
      </c>
      <c r="F55" t="s">
        <v>87</v>
      </c>
    </row>
    <row r="56" spans="1:6" x14ac:dyDescent="0.25">
      <c r="A56">
        <f>Totaalblad!$C$6</f>
        <v>0</v>
      </c>
      <c r="B56">
        <f>Totaalblad!$C$8</f>
        <v>0</v>
      </c>
      <c r="C56">
        <v>1507</v>
      </c>
      <c r="D56" s="102">
        <f>SUM('Horst aan de Maas'!$J$43:$J$45)</f>
        <v>0</v>
      </c>
      <c r="E56" t="s">
        <v>42</v>
      </c>
      <c r="F56" t="s">
        <v>87</v>
      </c>
    </row>
    <row r="57" spans="1:6" x14ac:dyDescent="0.25">
      <c r="A57">
        <f>Totaalblad!$C$6</f>
        <v>0</v>
      </c>
      <c r="B57">
        <f>Totaalblad!$C$8</f>
        <v>0</v>
      </c>
      <c r="C57">
        <v>1507</v>
      </c>
      <c r="D57" s="102">
        <f>'Horst aan de Maas'!$J$46</f>
        <v>0</v>
      </c>
      <c r="E57" t="s">
        <v>45</v>
      </c>
      <c r="F57" t="s">
        <v>87</v>
      </c>
    </row>
    <row r="58" spans="1:6" x14ac:dyDescent="0.25">
      <c r="A58">
        <f>Totaalblad!$C$6</f>
        <v>0</v>
      </c>
      <c r="B58">
        <f>Totaalblad!$C$8</f>
        <v>0</v>
      </c>
      <c r="C58">
        <v>1507</v>
      </c>
      <c r="D58" s="102">
        <f>'Horst aan de Maas'!$J$50</f>
        <v>0</v>
      </c>
      <c r="E58" t="s">
        <v>48</v>
      </c>
      <c r="F58" t="s">
        <v>87</v>
      </c>
    </row>
    <row r="59" spans="1:6" x14ac:dyDescent="0.25">
      <c r="A59">
        <f>Totaalblad!$C$6</f>
        <v>0</v>
      </c>
      <c r="B59">
        <f>Totaalblad!$C$8</f>
        <v>0</v>
      </c>
      <c r="C59">
        <v>1507</v>
      </c>
      <c r="D59" s="102">
        <f>'Horst aan de Maas'!$J$54</f>
        <v>0</v>
      </c>
      <c r="E59" t="s">
        <v>52</v>
      </c>
      <c r="F59" t="s">
        <v>87</v>
      </c>
    </row>
    <row r="60" spans="1:6" x14ac:dyDescent="0.25">
      <c r="A60">
        <f>Totaalblad!$C$6</f>
        <v>0</v>
      </c>
      <c r="B60">
        <f>Totaalblad!$C$8</f>
        <v>0</v>
      </c>
      <c r="C60">
        <v>1507</v>
      </c>
      <c r="D60" s="102">
        <f>'Horst aan de Maas'!$J$58</f>
        <v>0</v>
      </c>
      <c r="E60" t="s">
        <v>55</v>
      </c>
      <c r="F60" t="s">
        <v>87</v>
      </c>
    </row>
    <row r="61" spans="1:6" x14ac:dyDescent="0.25">
      <c r="A61">
        <f>Totaalblad!$C$6</f>
        <v>0</v>
      </c>
      <c r="B61">
        <f>Totaalblad!$C$8</f>
        <v>0</v>
      </c>
      <c r="C61">
        <v>1507</v>
      </c>
      <c r="D61" s="102">
        <f>'Horst aan de Maas'!$J$62</f>
        <v>0</v>
      </c>
      <c r="E61" t="s">
        <v>61</v>
      </c>
      <c r="F61" t="s">
        <v>87</v>
      </c>
    </row>
    <row r="62" spans="1:6" x14ac:dyDescent="0.25">
      <c r="A62">
        <f>Totaalblad!$C$6</f>
        <v>0</v>
      </c>
      <c r="B62">
        <f>Totaalblad!$C$8</f>
        <v>0</v>
      </c>
      <c r="C62">
        <v>1507</v>
      </c>
      <c r="D62" s="102">
        <f>'Horst aan de Maas'!$J$63</f>
        <v>0</v>
      </c>
      <c r="E62" t="s">
        <v>64</v>
      </c>
      <c r="F62" t="s">
        <v>87</v>
      </c>
    </row>
    <row r="63" spans="1:6" x14ac:dyDescent="0.25">
      <c r="A63">
        <f>Totaalblad!$C$6</f>
        <v>0</v>
      </c>
      <c r="B63">
        <f>Totaalblad!$C$8</f>
        <v>0</v>
      </c>
      <c r="C63">
        <v>1507</v>
      </c>
      <c r="D63" s="102">
        <f>'Horst aan de Maas'!$J$64</f>
        <v>0</v>
      </c>
      <c r="E63" t="s">
        <v>66</v>
      </c>
      <c r="F63" t="s">
        <v>87</v>
      </c>
    </row>
    <row r="64" spans="1:6" x14ac:dyDescent="0.25">
      <c r="A64">
        <f>Totaalblad!$C$6</f>
        <v>0</v>
      </c>
      <c r="B64">
        <f>Totaalblad!$C$8</f>
        <v>0</v>
      </c>
      <c r="C64">
        <v>1507</v>
      </c>
      <c r="D64" s="102">
        <f>'Horst aan de Maas'!$J$68</f>
        <v>0</v>
      </c>
      <c r="E64" t="s">
        <v>69</v>
      </c>
      <c r="F64" t="s">
        <v>87</v>
      </c>
    </row>
    <row r="65" spans="1:6" x14ac:dyDescent="0.25">
      <c r="A65">
        <f>Totaalblad!$C$6</f>
        <v>0</v>
      </c>
      <c r="B65">
        <f>Totaalblad!$C$8</f>
        <v>0</v>
      </c>
      <c r="C65">
        <v>1507</v>
      </c>
      <c r="D65" s="102">
        <f>'Horst aan de Maas'!$J$82</f>
        <v>0</v>
      </c>
      <c r="E65" t="s">
        <v>33</v>
      </c>
      <c r="F65" t="s">
        <v>87</v>
      </c>
    </row>
    <row r="66" spans="1:6" x14ac:dyDescent="0.25">
      <c r="A66">
        <f>Totaalblad!$C$6</f>
        <v>0</v>
      </c>
      <c r="B66">
        <f>Totaalblad!$C$8</f>
        <v>0</v>
      </c>
      <c r="C66">
        <v>1894</v>
      </c>
      <c r="D66" s="102">
        <f>SUM('Peel en Maas'!$J$21:$J$23)+SUM('Peel en Maas'!$J$27:$J$29)</f>
        <v>0</v>
      </c>
      <c r="E66" t="s">
        <v>28</v>
      </c>
      <c r="F66" t="s">
        <v>87</v>
      </c>
    </row>
    <row r="67" spans="1:6" x14ac:dyDescent="0.25">
      <c r="A67">
        <f>Totaalblad!$C$6</f>
        <v>0</v>
      </c>
      <c r="B67">
        <f>Totaalblad!$C$8</f>
        <v>0</v>
      </c>
      <c r="C67">
        <v>1894</v>
      </c>
      <c r="D67" s="102">
        <f>'Peel en Maas'!$J$24+'Peel en Maas'!$J$30</f>
        <v>0</v>
      </c>
      <c r="E67" t="s">
        <v>31</v>
      </c>
      <c r="F67" t="s">
        <v>87</v>
      </c>
    </row>
    <row r="68" spans="1:6" x14ac:dyDescent="0.25">
      <c r="A68">
        <f>Totaalblad!$C$6</f>
        <v>0</v>
      </c>
      <c r="B68">
        <f>Totaalblad!$C$8</f>
        <v>0</v>
      </c>
      <c r="C68">
        <v>1894</v>
      </c>
      <c r="D68" s="102">
        <f>'Peel en Maas'!$J$25+'Peel en Maas'!$J$31</f>
        <v>0</v>
      </c>
      <c r="E68" t="s">
        <v>94</v>
      </c>
      <c r="F68" t="s">
        <v>87</v>
      </c>
    </row>
    <row r="69" spans="1:6" x14ac:dyDescent="0.25">
      <c r="A69">
        <f>Totaalblad!$C$6</f>
        <v>0</v>
      </c>
      <c r="B69">
        <f>Totaalblad!$C$8</f>
        <v>0</v>
      </c>
      <c r="C69">
        <v>1894</v>
      </c>
      <c r="D69" s="102">
        <f>SUM('Peel en Maas'!$J$35:$J$37)</f>
        <v>0</v>
      </c>
      <c r="E69" t="s">
        <v>36</v>
      </c>
      <c r="F69" t="s">
        <v>87</v>
      </c>
    </row>
    <row r="70" spans="1:6" x14ac:dyDescent="0.25">
      <c r="A70">
        <f>Totaalblad!$C$6</f>
        <v>0</v>
      </c>
      <c r="B70">
        <f>Totaalblad!$C$8</f>
        <v>0</v>
      </c>
      <c r="C70">
        <v>1894</v>
      </c>
      <c r="D70" s="102">
        <f>'Peel en Maas'!$J$38</f>
        <v>0</v>
      </c>
      <c r="E70" t="s">
        <v>39</v>
      </c>
      <c r="F70" t="s">
        <v>87</v>
      </c>
    </row>
    <row r="71" spans="1:6" x14ac:dyDescent="0.25">
      <c r="A71">
        <f>Totaalblad!$C$6</f>
        <v>0</v>
      </c>
      <c r="B71">
        <f>Totaalblad!$C$8</f>
        <v>0</v>
      </c>
      <c r="C71">
        <v>1894</v>
      </c>
      <c r="D71" s="102">
        <f>'Peel en Maas'!$J$39</f>
        <v>0</v>
      </c>
      <c r="E71" t="s">
        <v>97</v>
      </c>
      <c r="F71" t="s">
        <v>87</v>
      </c>
    </row>
    <row r="72" spans="1:6" x14ac:dyDescent="0.25">
      <c r="A72">
        <f>Totaalblad!$C$6</f>
        <v>0</v>
      </c>
      <c r="B72">
        <f>Totaalblad!$C$8</f>
        <v>0</v>
      </c>
      <c r="C72">
        <v>1894</v>
      </c>
      <c r="D72" s="102">
        <f>SUM('Peel en Maas'!$J$43:$J$45)</f>
        <v>0</v>
      </c>
      <c r="E72" t="s">
        <v>42</v>
      </c>
      <c r="F72" t="s">
        <v>87</v>
      </c>
    </row>
    <row r="73" spans="1:6" x14ac:dyDescent="0.25">
      <c r="A73">
        <f>Totaalblad!$C$6</f>
        <v>0</v>
      </c>
      <c r="B73">
        <f>Totaalblad!$C$8</f>
        <v>0</v>
      </c>
      <c r="C73">
        <v>1894</v>
      </c>
      <c r="D73" s="102">
        <f>'Peel en Maas'!$J$46</f>
        <v>0</v>
      </c>
      <c r="E73" t="s">
        <v>45</v>
      </c>
      <c r="F73" t="s">
        <v>87</v>
      </c>
    </row>
    <row r="74" spans="1:6" x14ac:dyDescent="0.25">
      <c r="A74">
        <f>Totaalblad!$C$6</f>
        <v>0</v>
      </c>
      <c r="B74">
        <f>Totaalblad!$C$8</f>
        <v>0</v>
      </c>
      <c r="C74">
        <v>1894</v>
      </c>
      <c r="D74" s="102">
        <f>'Peel en Maas'!$J$50</f>
        <v>0</v>
      </c>
      <c r="E74" t="s">
        <v>48</v>
      </c>
      <c r="F74" t="s">
        <v>87</v>
      </c>
    </row>
    <row r="75" spans="1:6" x14ac:dyDescent="0.25">
      <c r="A75">
        <f>Totaalblad!$C$6</f>
        <v>0</v>
      </c>
      <c r="B75">
        <f>Totaalblad!$C$8</f>
        <v>0</v>
      </c>
      <c r="C75">
        <v>1894</v>
      </c>
      <c r="D75" s="102">
        <f>'Peel en Maas'!$J$54</f>
        <v>0</v>
      </c>
      <c r="E75" t="s">
        <v>52</v>
      </c>
      <c r="F75" t="s">
        <v>87</v>
      </c>
    </row>
    <row r="76" spans="1:6" x14ac:dyDescent="0.25">
      <c r="A76">
        <f>Totaalblad!$C$6</f>
        <v>0</v>
      </c>
      <c r="B76">
        <f>Totaalblad!$C$8</f>
        <v>0</v>
      </c>
      <c r="C76">
        <v>1894</v>
      </c>
      <c r="D76" s="102">
        <f>'Peel en Maas'!$J$58</f>
        <v>0</v>
      </c>
      <c r="E76" t="s">
        <v>55</v>
      </c>
      <c r="F76" t="s">
        <v>87</v>
      </c>
    </row>
    <row r="77" spans="1:6" x14ac:dyDescent="0.25">
      <c r="A77">
        <f>Totaalblad!$C$6</f>
        <v>0</v>
      </c>
      <c r="B77">
        <f>Totaalblad!$C$8</f>
        <v>0</v>
      </c>
      <c r="C77">
        <v>1894</v>
      </c>
      <c r="D77" s="102">
        <f>'Peel en Maas'!$J$62</f>
        <v>0</v>
      </c>
      <c r="E77" t="s">
        <v>61</v>
      </c>
      <c r="F77" t="s">
        <v>87</v>
      </c>
    </row>
    <row r="78" spans="1:6" x14ac:dyDescent="0.25">
      <c r="A78">
        <f>Totaalblad!$C$6</f>
        <v>0</v>
      </c>
      <c r="B78">
        <f>Totaalblad!$C$8</f>
        <v>0</v>
      </c>
      <c r="C78">
        <v>1894</v>
      </c>
      <c r="D78" s="102">
        <f>'Peel en Maas'!$J$63</f>
        <v>0</v>
      </c>
      <c r="E78" t="s">
        <v>64</v>
      </c>
      <c r="F78" t="s">
        <v>87</v>
      </c>
    </row>
    <row r="79" spans="1:6" x14ac:dyDescent="0.25">
      <c r="A79">
        <f>Totaalblad!$C$6</f>
        <v>0</v>
      </c>
      <c r="B79">
        <f>Totaalblad!$C$8</f>
        <v>0</v>
      </c>
      <c r="C79">
        <v>1894</v>
      </c>
      <c r="D79" s="102">
        <f>'Peel en Maas'!$J$64</f>
        <v>0</v>
      </c>
      <c r="E79" t="s">
        <v>66</v>
      </c>
      <c r="F79" t="s">
        <v>87</v>
      </c>
    </row>
    <row r="80" spans="1:6" x14ac:dyDescent="0.25">
      <c r="A80">
        <f>Totaalblad!$C$6</f>
        <v>0</v>
      </c>
      <c r="B80">
        <f>Totaalblad!$C$8</f>
        <v>0</v>
      </c>
      <c r="C80">
        <v>1894</v>
      </c>
      <c r="D80" s="102">
        <f>'Peel en Maas'!$J$68</f>
        <v>0</v>
      </c>
      <c r="E80" t="s">
        <v>69</v>
      </c>
      <c r="F80" t="s">
        <v>87</v>
      </c>
    </row>
    <row r="81" spans="1:6" x14ac:dyDescent="0.25">
      <c r="A81">
        <f>Totaalblad!$C$6</f>
        <v>0</v>
      </c>
      <c r="B81">
        <f>Totaalblad!$C$8</f>
        <v>0</v>
      </c>
      <c r="C81">
        <v>1894</v>
      </c>
      <c r="D81" s="102">
        <f>'Peel en Maas'!$J$82</f>
        <v>0</v>
      </c>
      <c r="E81" t="s">
        <v>33</v>
      </c>
      <c r="F81" t="s">
        <v>87</v>
      </c>
    </row>
    <row r="82" spans="1:6" x14ac:dyDescent="0.25">
      <c r="A82">
        <f>Totaalblad!$C$6</f>
        <v>0</v>
      </c>
      <c r="B82">
        <f>Totaalblad!$C$8</f>
        <v>0</v>
      </c>
      <c r="C82">
        <v>983</v>
      </c>
      <c r="D82" s="102">
        <f>SUM(Venlo!$J$21:$J$23)+SUM(Venlo!$J$27:$J$29)</f>
        <v>0</v>
      </c>
      <c r="E82" t="s">
        <v>28</v>
      </c>
      <c r="F82" t="s">
        <v>87</v>
      </c>
    </row>
    <row r="83" spans="1:6" x14ac:dyDescent="0.25">
      <c r="A83">
        <f>Totaalblad!$C$6</f>
        <v>0</v>
      </c>
      <c r="B83">
        <f>Totaalblad!$C$8</f>
        <v>0</v>
      </c>
      <c r="C83">
        <v>983</v>
      </c>
      <c r="D83" s="102">
        <f>Venlo!$J$24+Venlo!$J$30</f>
        <v>0</v>
      </c>
      <c r="E83" t="s">
        <v>31</v>
      </c>
      <c r="F83" t="s">
        <v>87</v>
      </c>
    </row>
    <row r="84" spans="1:6" x14ac:dyDescent="0.25">
      <c r="A84">
        <f>Totaalblad!$C$6</f>
        <v>0</v>
      </c>
      <c r="B84">
        <f>Totaalblad!$C$8</f>
        <v>0</v>
      </c>
      <c r="C84">
        <v>983</v>
      </c>
      <c r="D84" s="102">
        <f>Venlo!$J$25+Venlo!$J$31</f>
        <v>0</v>
      </c>
      <c r="E84" t="s">
        <v>94</v>
      </c>
      <c r="F84" t="s">
        <v>87</v>
      </c>
    </row>
    <row r="85" spans="1:6" x14ac:dyDescent="0.25">
      <c r="A85">
        <f>Totaalblad!$C$6</f>
        <v>0</v>
      </c>
      <c r="B85">
        <f>Totaalblad!$C$8</f>
        <v>0</v>
      </c>
      <c r="C85">
        <v>983</v>
      </c>
      <c r="D85" s="102">
        <f>SUM(Venlo!$J$35:$J$37)</f>
        <v>0</v>
      </c>
      <c r="E85" t="s">
        <v>36</v>
      </c>
      <c r="F85" t="s">
        <v>87</v>
      </c>
    </row>
    <row r="86" spans="1:6" x14ac:dyDescent="0.25">
      <c r="A86">
        <f>Totaalblad!$C$6</f>
        <v>0</v>
      </c>
      <c r="B86">
        <f>Totaalblad!$C$8</f>
        <v>0</v>
      </c>
      <c r="C86">
        <v>983</v>
      </c>
      <c r="D86" s="102">
        <f>Venlo!$J$38</f>
        <v>0</v>
      </c>
      <c r="E86" t="s">
        <v>39</v>
      </c>
      <c r="F86" t="s">
        <v>87</v>
      </c>
    </row>
    <row r="87" spans="1:6" x14ac:dyDescent="0.25">
      <c r="A87">
        <f>Totaalblad!$C$6</f>
        <v>0</v>
      </c>
      <c r="B87">
        <f>Totaalblad!$C$8</f>
        <v>0</v>
      </c>
      <c r="C87">
        <v>983</v>
      </c>
      <c r="D87" s="102">
        <f>Venlo!$J$39</f>
        <v>0</v>
      </c>
      <c r="E87" t="s">
        <v>97</v>
      </c>
      <c r="F87" t="s">
        <v>87</v>
      </c>
    </row>
    <row r="88" spans="1:6" x14ac:dyDescent="0.25">
      <c r="A88">
        <f>Totaalblad!$C$6</f>
        <v>0</v>
      </c>
      <c r="B88">
        <f>Totaalblad!$C$8</f>
        <v>0</v>
      </c>
      <c r="C88">
        <v>983</v>
      </c>
      <c r="D88" s="102">
        <f>SUM(Venlo!$J$43:$J$45)</f>
        <v>0</v>
      </c>
      <c r="E88" t="s">
        <v>42</v>
      </c>
      <c r="F88" t="s">
        <v>87</v>
      </c>
    </row>
    <row r="89" spans="1:6" x14ac:dyDescent="0.25">
      <c r="A89">
        <f>Totaalblad!$C$6</f>
        <v>0</v>
      </c>
      <c r="B89">
        <f>Totaalblad!$C$8</f>
        <v>0</v>
      </c>
      <c r="C89">
        <v>983</v>
      </c>
      <c r="D89" s="102">
        <f>Venlo!$J$46</f>
        <v>0</v>
      </c>
      <c r="E89" t="s">
        <v>45</v>
      </c>
      <c r="F89" t="s">
        <v>87</v>
      </c>
    </row>
    <row r="90" spans="1:6" x14ac:dyDescent="0.25">
      <c r="A90">
        <f>Totaalblad!$C$6</f>
        <v>0</v>
      </c>
      <c r="B90">
        <f>Totaalblad!$C$8</f>
        <v>0</v>
      </c>
      <c r="C90">
        <v>983</v>
      </c>
      <c r="D90" s="102">
        <f>Venlo!$J$50</f>
        <v>0</v>
      </c>
      <c r="E90" t="s">
        <v>48</v>
      </c>
      <c r="F90" t="s">
        <v>87</v>
      </c>
    </row>
    <row r="91" spans="1:6" x14ac:dyDescent="0.25">
      <c r="A91">
        <f>Totaalblad!$C$6</f>
        <v>0</v>
      </c>
      <c r="B91">
        <f>Totaalblad!$C$8</f>
        <v>0</v>
      </c>
      <c r="C91">
        <v>983</v>
      </c>
      <c r="D91" s="102">
        <f>Venlo!$J$54</f>
        <v>0</v>
      </c>
      <c r="E91" t="s">
        <v>52</v>
      </c>
      <c r="F91" t="s">
        <v>87</v>
      </c>
    </row>
    <row r="92" spans="1:6" x14ac:dyDescent="0.25">
      <c r="A92">
        <f>Totaalblad!$C$6</f>
        <v>0</v>
      </c>
      <c r="B92">
        <f>Totaalblad!$C$8</f>
        <v>0</v>
      </c>
      <c r="C92">
        <v>983</v>
      </c>
      <c r="D92" s="102">
        <f>Venlo!$J$58</f>
        <v>0</v>
      </c>
      <c r="E92" t="s">
        <v>55</v>
      </c>
      <c r="F92" t="s">
        <v>87</v>
      </c>
    </row>
    <row r="93" spans="1:6" x14ac:dyDescent="0.25">
      <c r="A93">
        <f>Totaalblad!$C$6</f>
        <v>0</v>
      </c>
      <c r="B93">
        <f>Totaalblad!$C$8</f>
        <v>0</v>
      </c>
      <c r="C93">
        <v>983</v>
      </c>
      <c r="D93" s="102">
        <f>Venlo!$J$62</f>
        <v>0</v>
      </c>
      <c r="E93" t="s">
        <v>61</v>
      </c>
      <c r="F93" t="s">
        <v>87</v>
      </c>
    </row>
    <row r="94" spans="1:6" x14ac:dyDescent="0.25">
      <c r="A94">
        <f>Totaalblad!$C$6</f>
        <v>0</v>
      </c>
      <c r="B94">
        <f>Totaalblad!$C$8</f>
        <v>0</v>
      </c>
      <c r="C94">
        <v>983</v>
      </c>
      <c r="D94" s="102">
        <f>Venlo!$J$63</f>
        <v>0</v>
      </c>
      <c r="E94" t="s">
        <v>64</v>
      </c>
      <c r="F94" t="s">
        <v>87</v>
      </c>
    </row>
    <row r="95" spans="1:6" x14ac:dyDescent="0.25">
      <c r="A95">
        <f>Totaalblad!$C$6</f>
        <v>0</v>
      </c>
      <c r="B95">
        <f>Totaalblad!$C$8</f>
        <v>0</v>
      </c>
      <c r="C95">
        <v>983</v>
      </c>
      <c r="D95" s="102">
        <f>Venlo!$J$64</f>
        <v>0</v>
      </c>
      <c r="E95" t="s">
        <v>66</v>
      </c>
      <c r="F95" t="s">
        <v>87</v>
      </c>
    </row>
    <row r="96" spans="1:6" x14ac:dyDescent="0.25">
      <c r="A96">
        <f>Totaalblad!$C$6</f>
        <v>0</v>
      </c>
      <c r="B96">
        <f>Totaalblad!$C$8</f>
        <v>0</v>
      </c>
      <c r="C96">
        <v>983</v>
      </c>
      <c r="D96" s="102">
        <f>Venlo!$J$68</f>
        <v>0</v>
      </c>
      <c r="E96" t="s">
        <v>69</v>
      </c>
      <c r="F96" t="s">
        <v>87</v>
      </c>
    </row>
    <row r="97" spans="1:6" x14ac:dyDescent="0.25">
      <c r="A97">
        <f>Totaalblad!$C$6</f>
        <v>0</v>
      </c>
      <c r="B97">
        <f>Totaalblad!$C$8</f>
        <v>0</v>
      </c>
      <c r="C97">
        <v>983</v>
      </c>
      <c r="D97" s="102">
        <f>Venlo!$J$82</f>
        <v>0</v>
      </c>
      <c r="E97" t="s">
        <v>33</v>
      </c>
      <c r="F97" t="s">
        <v>87</v>
      </c>
    </row>
    <row r="98" spans="1:6" x14ac:dyDescent="0.25">
      <c r="A98">
        <f>Totaalblad!$C$6</f>
        <v>0</v>
      </c>
      <c r="B98">
        <f>Totaalblad!$C$8</f>
        <v>0</v>
      </c>
      <c r="C98">
        <v>984</v>
      </c>
      <c r="D98" s="102">
        <f>SUM(Venray!$J$21:$J$23)+SUM(Venray!$J$27:$J$29)</f>
        <v>0</v>
      </c>
      <c r="E98" t="s">
        <v>28</v>
      </c>
      <c r="F98" t="s">
        <v>87</v>
      </c>
    </row>
    <row r="99" spans="1:6" x14ac:dyDescent="0.25">
      <c r="A99">
        <f>Totaalblad!$C$6</f>
        <v>0</v>
      </c>
      <c r="B99">
        <f>Totaalblad!$C$8</f>
        <v>0</v>
      </c>
      <c r="C99">
        <v>984</v>
      </c>
      <c r="D99" s="102">
        <f>Venray!$J$24+Venray!$J$30</f>
        <v>0</v>
      </c>
      <c r="E99" t="s">
        <v>31</v>
      </c>
      <c r="F99" t="s">
        <v>87</v>
      </c>
    </row>
    <row r="100" spans="1:6" x14ac:dyDescent="0.25">
      <c r="A100">
        <f>Totaalblad!$C$6</f>
        <v>0</v>
      </c>
      <c r="B100">
        <f>Totaalblad!$C$8</f>
        <v>0</v>
      </c>
      <c r="C100">
        <v>984</v>
      </c>
      <c r="D100" s="102">
        <f>Venray!$J$25+Venray!$J$31</f>
        <v>0</v>
      </c>
      <c r="E100" t="s">
        <v>94</v>
      </c>
      <c r="F100" t="s">
        <v>87</v>
      </c>
    </row>
    <row r="101" spans="1:6" x14ac:dyDescent="0.25">
      <c r="A101">
        <f>Totaalblad!$C$6</f>
        <v>0</v>
      </c>
      <c r="B101">
        <f>Totaalblad!$C$8</f>
        <v>0</v>
      </c>
      <c r="C101">
        <v>984</v>
      </c>
      <c r="D101" s="102">
        <f>SUM(Venray!$J$35:$J$37)</f>
        <v>0</v>
      </c>
      <c r="E101" t="s">
        <v>36</v>
      </c>
      <c r="F101" t="s">
        <v>87</v>
      </c>
    </row>
    <row r="102" spans="1:6" x14ac:dyDescent="0.25">
      <c r="A102">
        <f>Totaalblad!$C$6</f>
        <v>0</v>
      </c>
      <c r="B102">
        <f>Totaalblad!$C$8</f>
        <v>0</v>
      </c>
      <c r="C102">
        <v>984</v>
      </c>
      <c r="D102" s="102">
        <f>Venray!$J$38</f>
        <v>0</v>
      </c>
      <c r="E102" t="s">
        <v>39</v>
      </c>
      <c r="F102" t="s">
        <v>87</v>
      </c>
    </row>
    <row r="103" spans="1:6" x14ac:dyDescent="0.25">
      <c r="A103">
        <f>Totaalblad!$C$6</f>
        <v>0</v>
      </c>
      <c r="B103">
        <f>Totaalblad!$C$8</f>
        <v>0</v>
      </c>
      <c r="C103">
        <v>984</v>
      </c>
      <c r="D103" s="102">
        <f>Venray!$J$39</f>
        <v>0</v>
      </c>
      <c r="E103" t="s">
        <v>97</v>
      </c>
      <c r="F103" t="s">
        <v>87</v>
      </c>
    </row>
    <row r="104" spans="1:6" x14ac:dyDescent="0.25">
      <c r="A104">
        <f>Totaalblad!$C$6</f>
        <v>0</v>
      </c>
      <c r="B104">
        <f>Totaalblad!$C$8</f>
        <v>0</v>
      </c>
      <c r="C104">
        <v>984</v>
      </c>
      <c r="D104" s="102">
        <f>SUM(Venray!$J$43:$J$45)</f>
        <v>0</v>
      </c>
      <c r="E104" t="s">
        <v>42</v>
      </c>
      <c r="F104" t="s">
        <v>87</v>
      </c>
    </row>
    <row r="105" spans="1:6" x14ac:dyDescent="0.25">
      <c r="A105">
        <f>Totaalblad!$C$6</f>
        <v>0</v>
      </c>
      <c r="B105">
        <f>Totaalblad!$C$8</f>
        <v>0</v>
      </c>
      <c r="C105">
        <v>984</v>
      </c>
      <c r="D105" s="102">
        <f>Venray!$J$46</f>
        <v>0</v>
      </c>
      <c r="E105" t="s">
        <v>45</v>
      </c>
      <c r="F105" t="s">
        <v>87</v>
      </c>
    </row>
    <row r="106" spans="1:6" x14ac:dyDescent="0.25">
      <c r="A106">
        <f>Totaalblad!$C$6</f>
        <v>0</v>
      </c>
      <c r="B106">
        <f>Totaalblad!$C$8</f>
        <v>0</v>
      </c>
      <c r="C106">
        <v>984</v>
      </c>
      <c r="D106" s="102">
        <f>Venray!$J$50</f>
        <v>0</v>
      </c>
      <c r="E106" t="s">
        <v>48</v>
      </c>
      <c r="F106" t="s">
        <v>87</v>
      </c>
    </row>
    <row r="107" spans="1:6" x14ac:dyDescent="0.25">
      <c r="A107">
        <f>Totaalblad!$C$6</f>
        <v>0</v>
      </c>
      <c r="B107">
        <f>Totaalblad!$C$8</f>
        <v>0</v>
      </c>
      <c r="C107">
        <v>984</v>
      </c>
      <c r="D107" s="102">
        <f>Venray!$J$54</f>
        <v>0</v>
      </c>
      <c r="E107" t="s">
        <v>52</v>
      </c>
      <c r="F107" t="s">
        <v>87</v>
      </c>
    </row>
    <row r="108" spans="1:6" x14ac:dyDescent="0.25">
      <c r="A108">
        <f>Totaalblad!$C$6</f>
        <v>0</v>
      </c>
      <c r="B108">
        <f>Totaalblad!$C$8</f>
        <v>0</v>
      </c>
      <c r="C108">
        <v>984</v>
      </c>
      <c r="D108" s="102">
        <f>Venray!$J$58</f>
        <v>0</v>
      </c>
      <c r="E108" t="s">
        <v>55</v>
      </c>
      <c r="F108" t="s">
        <v>87</v>
      </c>
    </row>
    <row r="109" spans="1:6" x14ac:dyDescent="0.25">
      <c r="A109">
        <f>Totaalblad!$C$6</f>
        <v>0</v>
      </c>
      <c r="B109">
        <f>Totaalblad!$C$8</f>
        <v>0</v>
      </c>
      <c r="C109">
        <v>984</v>
      </c>
      <c r="D109" s="102">
        <f>Venray!$J$62</f>
        <v>0</v>
      </c>
      <c r="E109" t="s">
        <v>61</v>
      </c>
      <c r="F109" t="s">
        <v>87</v>
      </c>
    </row>
    <row r="110" spans="1:6" x14ac:dyDescent="0.25">
      <c r="A110">
        <f>Totaalblad!$C$6</f>
        <v>0</v>
      </c>
      <c r="B110">
        <f>Totaalblad!$C$8</f>
        <v>0</v>
      </c>
      <c r="C110">
        <v>984</v>
      </c>
      <c r="D110" s="102">
        <f>Venray!$J$63</f>
        <v>0</v>
      </c>
      <c r="E110" t="s">
        <v>64</v>
      </c>
      <c r="F110" t="s">
        <v>87</v>
      </c>
    </row>
    <row r="111" spans="1:6" x14ac:dyDescent="0.25">
      <c r="A111">
        <f>Totaalblad!$C$6</f>
        <v>0</v>
      </c>
      <c r="B111">
        <f>Totaalblad!$C$8</f>
        <v>0</v>
      </c>
      <c r="C111">
        <v>984</v>
      </c>
      <c r="D111" s="102">
        <f>Venray!$J$64</f>
        <v>0</v>
      </c>
      <c r="E111" t="s">
        <v>66</v>
      </c>
      <c r="F111" t="s">
        <v>87</v>
      </c>
    </row>
    <row r="112" spans="1:6" x14ac:dyDescent="0.25">
      <c r="A112">
        <f>Totaalblad!$C$6</f>
        <v>0</v>
      </c>
      <c r="B112">
        <f>Totaalblad!$C$8</f>
        <v>0</v>
      </c>
      <c r="C112">
        <v>984</v>
      </c>
      <c r="D112" s="102">
        <f>Venray!$J$68</f>
        <v>0</v>
      </c>
      <c r="E112" t="s">
        <v>69</v>
      </c>
      <c r="F112" t="s">
        <v>87</v>
      </c>
    </row>
    <row r="113" spans="1:6" x14ac:dyDescent="0.25">
      <c r="A113">
        <f>Totaalblad!$C$6</f>
        <v>0</v>
      </c>
      <c r="B113">
        <f>Totaalblad!$C$8</f>
        <v>0</v>
      </c>
      <c r="C113">
        <v>984</v>
      </c>
      <c r="D113" s="102">
        <f>Venray!$J$82</f>
        <v>0</v>
      </c>
      <c r="E113" t="s">
        <v>33</v>
      </c>
      <c r="F113" t="s">
        <v>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
  <sheetViews>
    <sheetView workbookViewId="0">
      <selection activeCell="O21" sqref="O21"/>
    </sheetView>
  </sheetViews>
  <sheetFormatPr defaultRowHeight="15" x14ac:dyDescent="0.25"/>
  <cols>
    <col min="1" max="1" width="16.42578125" bestFit="1" customWidth="1"/>
  </cols>
  <sheetData>
    <row r="1" spans="1:1" x14ac:dyDescent="0.25">
      <c r="A1" t="s">
        <v>88</v>
      </c>
    </row>
    <row r="2" spans="1:1" x14ac:dyDescent="0.25">
      <c r="A2" t="s">
        <v>89</v>
      </c>
    </row>
    <row r="3" spans="1:1" x14ac:dyDescent="0.25">
      <c r="A3" t="s">
        <v>70</v>
      </c>
    </row>
    <row r="4" spans="1:1" x14ac:dyDescent="0.25">
      <c r="A4" t="s">
        <v>90</v>
      </c>
    </row>
    <row r="5" spans="1:1" x14ac:dyDescent="0.25">
      <c r="A5" t="s">
        <v>91</v>
      </c>
    </row>
    <row r="6" spans="1:1" x14ac:dyDescent="0.25">
      <c r="A6"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P40"/>
  <sheetViews>
    <sheetView showGridLines="0" zoomScaleNormal="100" zoomScaleSheetLayoutView="85" workbookViewId="0">
      <selection activeCell="M15" sqref="M15"/>
    </sheetView>
  </sheetViews>
  <sheetFormatPr defaultRowHeight="15" x14ac:dyDescent="0.25"/>
  <cols>
    <col min="1" max="1" width="13.28515625" style="1" customWidth="1"/>
    <col min="2" max="2" width="21.85546875" style="1" customWidth="1"/>
    <col min="3" max="3" width="11.7109375" style="1" customWidth="1"/>
    <col min="4" max="4" width="10.140625" style="1" customWidth="1"/>
    <col min="5" max="5" width="15.7109375" style="1" customWidth="1"/>
    <col min="6" max="6" width="10.85546875" style="1" customWidth="1"/>
    <col min="7" max="11" width="9.140625" style="1"/>
    <col min="12" max="12" width="10.28515625" style="1" bestFit="1" customWidth="1"/>
    <col min="13" max="14" width="9.140625" style="1"/>
  </cols>
  <sheetData>
    <row r="1" spans="1:16" ht="21" x14ac:dyDescent="0.35">
      <c r="A1" s="115" t="s">
        <v>0</v>
      </c>
      <c r="B1" s="115"/>
      <c r="C1" s="115"/>
      <c r="D1" s="115"/>
      <c r="E1" s="115"/>
      <c r="F1" s="115"/>
      <c r="G1" s="115"/>
      <c r="H1" s="115"/>
      <c r="I1" s="115"/>
      <c r="J1" s="115"/>
      <c r="K1" s="6"/>
      <c r="L1" s="6"/>
      <c r="M1" s="2">
        <v>2024</v>
      </c>
      <c r="N1" s="2"/>
      <c r="O1" s="3"/>
      <c r="P1" s="3"/>
    </row>
    <row r="3" spans="1:16" ht="18.75" x14ac:dyDescent="0.25">
      <c r="A3" s="116" t="s">
        <v>1</v>
      </c>
      <c r="B3" s="116"/>
    </row>
    <row r="5" spans="1:16" x14ac:dyDescent="0.25">
      <c r="A5" s="117" t="s">
        <v>1</v>
      </c>
      <c r="B5" s="117"/>
      <c r="C5" s="117"/>
      <c r="D5" s="117"/>
      <c r="E5" s="117"/>
      <c r="F5" s="117"/>
      <c r="G5" s="117"/>
      <c r="H5" s="117"/>
      <c r="J5" s="46" t="s">
        <v>2</v>
      </c>
      <c r="K5" s="46"/>
      <c r="L5" s="46"/>
      <c r="M5" s="53"/>
      <c r="N5" s="54"/>
    </row>
    <row r="6" spans="1:16" x14ac:dyDescent="0.25">
      <c r="A6" s="107" t="s">
        <v>3</v>
      </c>
      <c r="B6" s="107"/>
      <c r="C6" s="108"/>
      <c r="D6" s="108"/>
      <c r="E6" s="108"/>
      <c r="F6" s="108"/>
      <c r="G6" s="108"/>
      <c r="H6" s="108"/>
      <c r="J6" s="4" t="s">
        <v>4</v>
      </c>
      <c r="K6" s="4"/>
      <c r="L6" s="47">
        <v>45608</v>
      </c>
      <c r="M6" s="105"/>
      <c r="N6" s="106"/>
    </row>
    <row r="7" spans="1:16" x14ac:dyDescent="0.25">
      <c r="A7" s="107" t="s">
        <v>5</v>
      </c>
      <c r="B7" s="107"/>
      <c r="C7" s="108"/>
      <c r="D7" s="108"/>
      <c r="E7" s="108"/>
      <c r="F7" s="108"/>
      <c r="G7" s="108"/>
      <c r="H7" s="108"/>
    </row>
    <row r="8" spans="1:16" x14ac:dyDescent="0.25">
      <c r="A8" s="107" t="s">
        <v>6</v>
      </c>
      <c r="B8" s="107"/>
      <c r="C8" s="108"/>
      <c r="D8" s="108"/>
      <c r="E8" s="108"/>
      <c r="F8" s="108"/>
      <c r="G8" s="108"/>
      <c r="H8" s="108"/>
    </row>
    <row r="9" spans="1:16" x14ac:dyDescent="0.25">
      <c r="A9" s="107" t="s">
        <v>7</v>
      </c>
      <c r="B9" s="107"/>
      <c r="C9" s="109"/>
      <c r="D9" s="110"/>
      <c r="E9" s="110"/>
      <c r="F9" s="110"/>
      <c r="G9" s="110"/>
      <c r="H9" s="111"/>
    </row>
    <row r="10" spans="1:16" x14ac:dyDescent="0.25">
      <c r="A10" s="107" t="s">
        <v>8</v>
      </c>
      <c r="B10" s="107"/>
      <c r="C10" s="108"/>
      <c r="D10" s="108"/>
      <c r="E10" s="108"/>
      <c r="F10" s="108"/>
      <c r="G10" s="108"/>
      <c r="H10" s="108"/>
    </row>
    <row r="11" spans="1:16" x14ac:dyDescent="0.25">
      <c r="A11" s="107" t="s">
        <v>9</v>
      </c>
      <c r="B11" s="107"/>
      <c r="C11" s="108"/>
      <c r="D11" s="108"/>
      <c r="E11" s="108"/>
      <c r="F11" s="108"/>
      <c r="G11" s="108"/>
      <c r="H11" s="108"/>
    </row>
    <row r="12" spans="1:16" ht="9" customHeight="1" x14ac:dyDescent="0.25"/>
    <row r="13" spans="1:16" ht="9" customHeight="1" x14ac:dyDescent="0.25"/>
    <row r="14" spans="1:16" ht="9" customHeight="1" x14ac:dyDescent="0.25"/>
    <row r="15" spans="1:16" ht="9" customHeight="1" x14ac:dyDescent="0.25"/>
    <row r="16" spans="1:16" ht="9" customHeight="1" x14ac:dyDescent="0.25"/>
    <row r="17" spans="1:14" ht="9" customHeight="1" x14ac:dyDescent="0.25"/>
    <row r="18" spans="1:14" ht="9" customHeight="1" x14ac:dyDescent="0.25"/>
    <row r="19" spans="1:14" ht="9" customHeight="1" x14ac:dyDescent="0.25"/>
    <row r="20" spans="1:14" ht="15.75" thickBot="1" x14ac:dyDescent="0.3">
      <c r="A20" s="112" t="s">
        <v>10</v>
      </c>
      <c r="B20" s="113"/>
      <c r="C20" s="113"/>
      <c r="D20" s="114"/>
      <c r="E20" s="104" t="s">
        <v>92</v>
      </c>
      <c r="F20" s="104"/>
      <c r="G20" s="104"/>
    </row>
    <row r="21" spans="1:14" ht="15.75" thickBot="1" x14ac:dyDescent="0.3">
      <c r="A21" s="129" t="s">
        <v>11</v>
      </c>
      <c r="B21" s="130"/>
      <c r="C21" s="130"/>
      <c r="D21" s="131"/>
      <c r="E21" s="132">
        <f>Beesel!J82+Bergen!J82+Gennep!J82+'Horst aan de Maas'!J82+'Peel en Maas'!J82+Venlo!J82+Venray!J82</f>
        <v>0</v>
      </c>
      <c r="F21" s="133"/>
      <c r="G21" s="134"/>
    </row>
    <row r="24" spans="1:14" x14ac:dyDescent="0.25">
      <c r="A24" s="135" t="s">
        <v>104</v>
      </c>
      <c r="B24" s="135"/>
      <c r="C24" s="135"/>
      <c r="D24" s="135"/>
      <c r="E24" s="135"/>
      <c r="F24" s="5"/>
      <c r="G24" s="5"/>
      <c r="H24" s="5"/>
      <c r="I24" s="5"/>
      <c r="J24" s="5"/>
      <c r="K24" s="5"/>
      <c r="L24" s="5"/>
      <c r="M24" s="5"/>
      <c r="N24" s="5"/>
    </row>
    <row r="25" spans="1:14" x14ac:dyDescent="0.25">
      <c r="A25" s="135" t="s">
        <v>105</v>
      </c>
      <c r="B25" s="135"/>
      <c r="C25" s="135"/>
      <c r="D25" s="135"/>
      <c r="E25" s="135"/>
      <c r="F25" s="135"/>
      <c r="G25" s="135"/>
      <c r="H25" s="135"/>
      <c r="I25" s="135"/>
      <c r="J25" s="135"/>
      <c r="K25" s="135"/>
      <c r="L25" s="135"/>
      <c r="M25" s="135"/>
      <c r="N25" s="135"/>
    </row>
    <row r="26" spans="1:14" x14ac:dyDescent="0.25">
      <c r="A26" s="135"/>
      <c r="B26" s="135"/>
      <c r="C26" s="135"/>
      <c r="D26" s="135"/>
      <c r="E26" s="135"/>
      <c r="F26" s="135"/>
      <c r="G26" s="135"/>
      <c r="H26" s="135"/>
      <c r="I26" s="135"/>
      <c r="J26" s="135"/>
      <c r="K26" s="135"/>
      <c r="L26" s="135"/>
      <c r="M26" s="135"/>
      <c r="N26" s="135"/>
    </row>
    <row r="30" spans="1:14" x14ac:dyDescent="0.25">
      <c r="A30" s="136" t="s">
        <v>1</v>
      </c>
      <c r="B30" s="136"/>
      <c r="C30" s="136"/>
      <c r="D30" s="136"/>
      <c r="E30" s="136"/>
      <c r="F30" s="136"/>
      <c r="G30" s="136"/>
      <c r="H30" s="136"/>
      <c r="J30" s="137" t="s">
        <v>12</v>
      </c>
      <c r="K30" s="138"/>
      <c r="L30" s="138"/>
      <c r="M30" s="138"/>
      <c r="N30" s="139"/>
    </row>
    <row r="31" spans="1:14" x14ac:dyDescent="0.25">
      <c r="A31" s="107" t="s">
        <v>13</v>
      </c>
      <c r="B31" s="107"/>
      <c r="C31" s="108"/>
      <c r="D31" s="108"/>
      <c r="E31" s="108"/>
      <c r="F31" s="108"/>
      <c r="G31" s="108"/>
      <c r="H31" s="108"/>
      <c r="J31" s="140"/>
      <c r="K31" s="141"/>
      <c r="L31" s="141"/>
      <c r="M31" s="141"/>
      <c r="N31" s="142"/>
    </row>
    <row r="32" spans="1:14" x14ac:dyDescent="0.25">
      <c r="A32" s="118" t="s">
        <v>14</v>
      </c>
      <c r="B32" s="118"/>
      <c r="C32" s="118"/>
      <c r="D32" s="118"/>
      <c r="E32" s="118"/>
      <c r="F32" s="118"/>
      <c r="G32" s="118"/>
      <c r="H32" s="118"/>
      <c r="J32" s="119" t="s">
        <v>15</v>
      </c>
      <c r="K32" s="120"/>
      <c r="L32" s="120"/>
      <c r="M32" s="120"/>
      <c r="N32" s="121"/>
    </row>
    <row r="33" spans="1:14" x14ac:dyDescent="0.25">
      <c r="A33" s="118"/>
      <c r="B33" s="118"/>
      <c r="C33" s="118"/>
      <c r="D33" s="118"/>
      <c r="E33" s="118"/>
      <c r="F33" s="118"/>
      <c r="G33" s="118"/>
      <c r="H33" s="118"/>
      <c r="J33" s="122"/>
      <c r="K33" s="123"/>
      <c r="L33" s="123"/>
      <c r="M33" s="123"/>
      <c r="N33" s="124"/>
    </row>
    <row r="34" spans="1:14" x14ac:dyDescent="0.25">
      <c r="A34" s="118"/>
      <c r="B34" s="118"/>
      <c r="C34" s="118"/>
      <c r="D34" s="118"/>
      <c r="E34" s="118"/>
      <c r="F34" s="118"/>
      <c r="G34" s="118"/>
      <c r="H34" s="118"/>
      <c r="J34" s="122"/>
      <c r="K34" s="123"/>
      <c r="L34" s="123"/>
      <c r="M34" s="123"/>
      <c r="N34" s="124"/>
    </row>
    <row r="35" spans="1:14" x14ac:dyDescent="0.25">
      <c r="A35" s="118"/>
      <c r="B35" s="118"/>
      <c r="C35" s="118"/>
      <c r="D35" s="118"/>
      <c r="E35" s="118"/>
      <c r="F35" s="118"/>
      <c r="G35" s="118"/>
      <c r="H35" s="118"/>
      <c r="J35" s="122"/>
      <c r="K35" s="123"/>
      <c r="L35" s="123"/>
      <c r="M35" s="123"/>
      <c r="N35" s="124"/>
    </row>
    <row r="36" spans="1:14" x14ac:dyDescent="0.25">
      <c r="A36" s="118"/>
      <c r="B36" s="118"/>
      <c r="C36" s="118"/>
      <c r="D36" s="118"/>
      <c r="E36" s="118"/>
      <c r="F36" s="118"/>
      <c r="G36" s="118"/>
      <c r="H36" s="118"/>
      <c r="J36" s="122"/>
      <c r="K36" s="123"/>
      <c r="L36" s="123"/>
      <c r="M36" s="123"/>
      <c r="N36" s="124"/>
    </row>
    <row r="37" spans="1:14" x14ac:dyDescent="0.25">
      <c r="A37" s="118"/>
      <c r="B37" s="118"/>
      <c r="C37" s="118"/>
      <c r="D37" s="118"/>
      <c r="E37" s="118"/>
      <c r="F37" s="118"/>
      <c r="G37" s="118"/>
      <c r="H37" s="118"/>
      <c r="J37" s="122"/>
      <c r="K37" s="123"/>
      <c r="L37" s="123"/>
      <c r="M37" s="123"/>
      <c r="N37" s="124"/>
    </row>
    <row r="38" spans="1:14" x14ac:dyDescent="0.25">
      <c r="A38" s="118"/>
      <c r="B38" s="118"/>
      <c r="C38" s="118"/>
      <c r="D38" s="118"/>
      <c r="E38" s="118"/>
      <c r="F38" s="118"/>
      <c r="G38" s="118"/>
      <c r="H38" s="118"/>
      <c r="J38" s="122"/>
      <c r="K38" s="123"/>
      <c r="L38" s="123"/>
      <c r="M38" s="123"/>
      <c r="N38" s="124"/>
    </row>
    <row r="39" spans="1:14" x14ac:dyDescent="0.25">
      <c r="A39" s="118"/>
      <c r="B39" s="118"/>
      <c r="C39" s="118"/>
      <c r="D39" s="118"/>
      <c r="E39" s="118"/>
      <c r="F39" s="118"/>
      <c r="G39" s="118"/>
      <c r="H39" s="118"/>
      <c r="J39" s="122"/>
      <c r="K39" s="123"/>
      <c r="L39" s="123"/>
      <c r="M39" s="123"/>
      <c r="N39" s="124"/>
    </row>
    <row r="40" spans="1:14" x14ac:dyDescent="0.25">
      <c r="A40" s="107" t="s">
        <v>16</v>
      </c>
      <c r="B40" s="107"/>
      <c r="C40" s="128"/>
      <c r="D40" s="108"/>
      <c r="E40" s="108"/>
      <c r="F40" s="108"/>
      <c r="G40" s="108"/>
      <c r="H40" s="108"/>
      <c r="J40" s="125"/>
      <c r="K40" s="126"/>
      <c r="L40" s="126"/>
      <c r="M40" s="126"/>
      <c r="N40" s="127"/>
    </row>
  </sheetData>
  <sheetProtection algorithmName="SHA-512" hashValue="irWqgyBlnEgnY+fEP54o0pp5LWdNavoaCvaOxaJlVE2YvD6oN+Iktq2iNwBkHoXmRLcjDCbME1vMQp4/kKuh2g==" saltValue="1UimQn1e+27Vgdg7yt0ElQ==" spinCount="100000" sheet="1" objects="1" scenarios="1"/>
  <mergeCells count="30">
    <mergeCell ref="A32:H39"/>
    <mergeCell ref="J32:N40"/>
    <mergeCell ref="A40:B40"/>
    <mergeCell ref="C40:H40"/>
    <mergeCell ref="A21:D21"/>
    <mergeCell ref="E21:G21"/>
    <mergeCell ref="A24:E24"/>
    <mergeCell ref="A25:N26"/>
    <mergeCell ref="A30:H30"/>
    <mergeCell ref="J30:N31"/>
    <mergeCell ref="A31:B31"/>
    <mergeCell ref="C31:H31"/>
    <mergeCell ref="A1:J1"/>
    <mergeCell ref="A3:B3"/>
    <mergeCell ref="A5:H5"/>
    <mergeCell ref="A6:B6"/>
    <mergeCell ref="C6:H6"/>
    <mergeCell ref="E20:G20"/>
    <mergeCell ref="M6:N6"/>
    <mergeCell ref="A7:B7"/>
    <mergeCell ref="C7:H7"/>
    <mergeCell ref="A8:B8"/>
    <mergeCell ref="C8:H8"/>
    <mergeCell ref="A9:B9"/>
    <mergeCell ref="C9:H9"/>
    <mergeCell ref="A10:B10"/>
    <mergeCell ref="C10:H10"/>
    <mergeCell ref="A11:B11"/>
    <mergeCell ref="C11:H11"/>
    <mergeCell ref="A20:D20"/>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K110"/>
  <sheetViews>
    <sheetView showGridLines="0" zoomScale="85" zoomScaleNormal="85" zoomScaleSheetLayoutView="85" workbookViewId="0">
      <selection activeCell="C14" sqref="C14:J14"/>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18</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61"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58" t="s">
        <v>27</v>
      </c>
      <c r="C21" s="59"/>
      <c r="D21" s="59"/>
      <c r="E21" s="60"/>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3" t="s">
        <v>30</v>
      </c>
      <c r="C24" s="94"/>
      <c r="D24" s="94"/>
      <c r="E24" s="95"/>
      <c r="F24" s="43" t="s">
        <v>31</v>
      </c>
      <c r="G24" s="86">
        <v>841.03</v>
      </c>
      <c r="H24" s="86">
        <f>+G24</f>
        <v>841.03</v>
      </c>
      <c r="I24" s="49"/>
      <c r="J24" s="37">
        <f>+H24*I24</f>
        <v>0</v>
      </c>
    </row>
    <row r="25" spans="1:10" ht="20.25" customHeight="1" x14ac:dyDescent="0.25">
      <c r="A25" s="9"/>
      <c r="B25" s="58" t="s">
        <v>98</v>
      </c>
      <c r="C25" s="59"/>
      <c r="D25" s="59"/>
      <c r="E25" s="60"/>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58" t="s">
        <v>27</v>
      </c>
      <c r="C27" s="59"/>
      <c r="D27" s="59"/>
      <c r="E27" s="60"/>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3" t="s">
        <v>30</v>
      </c>
      <c r="C30" s="94"/>
      <c r="D30" s="94"/>
      <c r="E30" s="95"/>
      <c r="F30" s="43" t="s">
        <v>31</v>
      </c>
      <c r="G30" s="38"/>
      <c r="H30" s="67">
        <f>+G30</f>
        <v>0</v>
      </c>
      <c r="I30" s="38"/>
      <c r="J30" s="34">
        <f>+H30*I30</f>
        <v>0</v>
      </c>
    </row>
    <row r="31" spans="1:10" ht="20.25" customHeight="1" x14ac:dyDescent="0.25">
      <c r="A31" s="9"/>
      <c r="B31" s="58" t="s">
        <v>98</v>
      </c>
      <c r="C31" s="59"/>
      <c r="D31" s="59"/>
      <c r="E31" s="60"/>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62" t="s">
        <v>25</v>
      </c>
      <c r="J34" s="41" t="s">
        <v>96</v>
      </c>
    </row>
    <row r="35" spans="1:11" ht="20.25" customHeight="1" x14ac:dyDescent="0.25">
      <c r="A35" s="9"/>
      <c r="B35" s="58" t="s">
        <v>35</v>
      </c>
      <c r="C35" s="59"/>
      <c r="D35" s="59"/>
      <c r="E35" s="60"/>
      <c r="F35" s="42" t="s">
        <v>36</v>
      </c>
      <c r="G35" s="36"/>
      <c r="H35" s="63">
        <f>+G35/12</f>
        <v>0</v>
      </c>
      <c r="I35" s="50"/>
      <c r="J35" s="33">
        <f>+H35*I35</f>
        <v>0</v>
      </c>
    </row>
    <row r="36" spans="1:11" ht="20.25" customHeight="1" x14ac:dyDescent="0.25">
      <c r="A36" s="9"/>
      <c r="B36" s="58" t="s">
        <v>37</v>
      </c>
      <c r="C36" s="59"/>
      <c r="D36" s="59"/>
      <c r="E36" s="60"/>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58" t="s">
        <v>100</v>
      </c>
      <c r="C39" s="59"/>
      <c r="D39" s="59"/>
      <c r="E39" s="60"/>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61" t="s">
        <v>25</v>
      </c>
      <c r="J42" s="40" t="s">
        <v>96</v>
      </c>
      <c r="K42" s="84"/>
    </row>
    <row r="43" spans="1:11" ht="20.25" customHeight="1" x14ac:dyDescent="0.25">
      <c r="A43" s="9"/>
      <c r="B43" s="58" t="s">
        <v>41</v>
      </c>
      <c r="C43" s="59"/>
      <c r="D43" s="59"/>
      <c r="E43" s="60"/>
      <c r="F43" s="42" t="s">
        <v>42</v>
      </c>
      <c r="G43" s="88">
        <v>3285.44</v>
      </c>
      <c r="H43" s="86">
        <f>+G43/8</f>
        <v>410.68</v>
      </c>
      <c r="I43" s="48"/>
      <c r="J43" s="37">
        <f>+I43*H43</f>
        <v>0</v>
      </c>
    </row>
    <row r="44" spans="1:11" ht="20.25" customHeight="1" x14ac:dyDescent="0.25">
      <c r="A44" s="9"/>
      <c r="B44" s="58" t="s">
        <v>43</v>
      </c>
      <c r="C44" s="59"/>
      <c r="D44" s="59"/>
      <c r="E44" s="60"/>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58" t="s">
        <v>44</v>
      </c>
      <c r="C46" s="59"/>
      <c r="D46" s="59"/>
      <c r="E46" s="60"/>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61" t="s">
        <v>25</v>
      </c>
      <c r="J49" s="40" t="s">
        <v>96</v>
      </c>
      <c r="K49" s="84"/>
    </row>
    <row r="50" spans="1:11" ht="20.25" customHeight="1" x14ac:dyDescent="0.25">
      <c r="A50" s="9"/>
      <c r="B50" s="58" t="s">
        <v>47</v>
      </c>
      <c r="C50" s="59"/>
      <c r="D50" s="59"/>
      <c r="E50" s="60"/>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61" t="s">
        <v>23</v>
      </c>
      <c r="H53" s="61" t="s">
        <v>24</v>
      </c>
      <c r="I53" s="61" t="s">
        <v>50</v>
      </c>
      <c r="J53" s="61" t="s">
        <v>96</v>
      </c>
    </row>
    <row r="54" spans="1:11" ht="20.25" customHeight="1" x14ac:dyDescent="0.25">
      <c r="A54" s="9"/>
      <c r="B54" s="58" t="s">
        <v>51</v>
      </c>
      <c r="C54" s="59"/>
      <c r="D54" s="59"/>
      <c r="E54" s="60"/>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61" t="s">
        <v>25</v>
      </c>
      <c r="J57" s="40" t="s">
        <v>96</v>
      </c>
      <c r="K57" s="84"/>
    </row>
    <row r="58" spans="1:11" ht="20.25" customHeight="1" x14ac:dyDescent="0.25">
      <c r="A58" s="9"/>
      <c r="B58" s="58" t="s">
        <v>54</v>
      </c>
      <c r="C58" s="59"/>
      <c r="D58" s="59"/>
      <c r="E58" s="60"/>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57" t="s">
        <v>102</v>
      </c>
      <c r="K61" s="84"/>
    </row>
    <row r="62" spans="1:11" ht="20.25" customHeight="1" x14ac:dyDescent="0.25">
      <c r="A62" s="9"/>
      <c r="B62" s="58" t="s">
        <v>60</v>
      </c>
      <c r="C62" s="59"/>
      <c r="D62" s="59"/>
      <c r="E62" s="60"/>
      <c r="F62" s="10" t="s">
        <v>61</v>
      </c>
      <c r="G62" s="16" t="s">
        <v>62</v>
      </c>
      <c r="H62" s="14"/>
      <c r="I62" s="92">
        <v>101.51</v>
      </c>
      <c r="J62" s="33">
        <f>$H62*$I62</f>
        <v>0</v>
      </c>
    </row>
    <row r="63" spans="1:11" ht="20.25" customHeight="1" x14ac:dyDescent="0.25">
      <c r="A63" s="9"/>
      <c r="B63" s="58" t="s">
        <v>63</v>
      </c>
      <c r="C63" s="59"/>
      <c r="D63" s="59"/>
      <c r="E63" s="60"/>
      <c r="F63" s="10" t="s">
        <v>64</v>
      </c>
      <c r="G63" s="16" t="s">
        <v>62</v>
      </c>
      <c r="H63" s="14"/>
      <c r="I63" s="92">
        <v>140.93</v>
      </c>
      <c r="J63" s="33">
        <f t="shared" ref="J63:J64" si="1">$H63*$I63</f>
        <v>0</v>
      </c>
    </row>
    <row r="64" spans="1:11" ht="20.25" customHeight="1" x14ac:dyDescent="0.25">
      <c r="A64" s="9"/>
      <c r="B64" s="58" t="s">
        <v>65</v>
      </c>
      <c r="C64" s="59"/>
      <c r="D64" s="59"/>
      <c r="E64" s="60"/>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58" t="s">
        <v>68</v>
      </c>
      <c r="C68" s="59"/>
      <c r="D68" s="59"/>
      <c r="E68" s="60"/>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OEsZeDJYgkoLpMQsO7L3YUEQl94rV15cTEb1zi+oTrR0cj0ELTIjSZ1dLqiSNC9VwQ5h3nxAAXtU+HoqIeRXKA==" saltValue="MYzXHgZzh9P+vJcwUvq0pg==" spinCount="100000" sheet="1" objects="1" scenarios="1"/>
  <mergeCells count="53">
    <mergeCell ref="A13:B13"/>
    <mergeCell ref="A14:B14"/>
    <mergeCell ref="C11:J11"/>
    <mergeCell ref="A95:A102"/>
    <mergeCell ref="B95:J102"/>
    <mergeCell ref="B19:E19"/>
    <mergeCell ref="B32:E32"/>
    <mergeCell ref="A17:J17"/>
    <mergeCell ref="B34:E34"/>
    <mergeCell ref="B40:E40"/>
    <mergeCell ref="B42:E42"/>
    <mergeCell ref="B47:E47"/>
    <mergeCell ref="B49:E49"/>
    <mergeCell ref="B51:E51"/>
    <mergeCell ref="B53:E53"/>
    <mergeCell ref="B55:E55"/>
    <mergeCell ref="A104:G104"/>
    <mergeCell ref="I104:J104"/>
    <mergeCell ref="A105:G110"/>
    <mergeCell ref="I105:J110"/>
    <mergeCell ref="A94:H94"/>
    <mergeCell ref="I1:J1"/>
    <mergeCell ref="A1:G1"/>
    <mergeCell ref="A4:J6"/>
    <mergeCell ref="A84:H84"/>
    <mergeCell ref="A85:A92"/>
    <mergeCell ref="B85:J92"/>
    <mergeCell ref="C12:J12"/>
    <mergeCell ref="C13:J13"/>
    <mergeCell ref="C14:J14"/>
    <mergeCell ref="A8:J8"/>
    <mergeCell ref="A9:B9"/>
    <mergeCell ref="A10:B10"/>
    <mergeCell ref="C9:J9"/>
    <mergeCell ref="C10:J10"/>
    <mergeCell ref="A11:B11"/>
    <mergeCell ref="A12:B12"/>
    <mergeCell ref="B57:E57"/>
    <mergeCell ref="B59:E59"/>
    <mergeCell ref="B61:E61"/>
    <mergeCell ref="B65:E65"/>
    <mergeCell ref="B71:E71"/>
    <mergeCell ref="B67:E67"/>
    <mergeCell ref="B69:E69"/>
    <mergeCell ref="B77:E77"/>
    <mergeCell ref="B78:E78"/>
    <mergeCell ref="B79:E79"/>
    <mergeCell ref="B80:E80"/>
    <mergeCell ref="B72:E72"/>
    <mergeCell ref="B73:E73"/>
    <mergeCell ref="B74:E74"/>
    <mergeCell ref="B75:E75"/>
    <mergeCell ref="B76:E76"/>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A6DA7EA-130D-4730-A25A-6826105A7CBE}">
          <x14:formula1>
            <xm:f>Eenheden!$A$1:$A$6</xm:f>
          </x14:formula1>
          <xm:sqref>G68 G62:G64 G72:G79 G26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F383-7C58-4CF4-93A3-07D7DEF6E665}">
  <sheetPr>
    <pageSetUpPr fitToPage="1"/>
  </sheetPr>
  <dimension ref="A1:K110"/>
  <sheetViews>
    <sheetView showGridLines="0" zoomScale="85" zoomScaleNormal="85" zoomScaleSheetLayoutView="85" workbookViewId="0">
      <selection activeCell="C14" sqref="C14:J14"/>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78</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KhnSodVaMgap8h0esEM/KS+SvBneDr/0P1xxKxk3dIc0S+RLBpH/bZYto/BLLYTknKgU7qzU/NiaxCK6Q0xxOQ==" saltValue="HU2974J4CniI/lFL2CDSvA=="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EB25472-E87C-4691-B9A9-DF8F97349CFD}">
          <x14:formula1>
            <xm:f>Eenheden!$A$1:$A$6</xm:f>
          </x14:formula1>
          <xm:sqref>G68 G62:G64 G72:G79 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9FC8-3FC4-4710-AF8E-38598F930E8E}">
  <sheetPr>
    <pageSetUpPr fitToPage="1"/>
  </sheetPr>
  <dimension ref="A1:K110"/>
  <sheetViews>
    <sheetView showGridLines="0" zoomScale="85" zoomScaleNormal="85" zoomScaleSheetLayoutView="85" workbookViewId="0">
      <selection activeCell="C15" sqref="C15"/>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79</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yDa8leKgMWzCpsFbebmpXEGmlmojXChJmIIxrMe8QzDpd8IbEbxPjb0isFsn7chaHTcBSmDbRjosWKlDwpX1rA==" saltValue="c59wAv2l30l0iVGo/wMgzg=="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789D9E2-3926-4D2A-A332-58368F7F6053}">
          <x14:formula1>
            <xm:f>Eenheden!$A$1:$A$6</xm:f>
          </x14:formula1>
          <xm:sqref>G68 G62:G64 G72:G79 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8F18-58BB-4327-8F81-086FBFAC9880}">
  <sheetPr>
    <pageSetUpPr fitToPage="1"/>
  </sheetPr>
  <dimension ref="A1:K110"/>
  <sheetViews>
    <sheetView showGridLines="0" zoomScale="85" zoomScaleNormal="85" zoomScaleSheetLayoutView="85" workbookViewId="0">
      <selection activeCell="C15" sqref="C15"/>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80</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IlEwWqNQHJeufBeVaxVdiRioAfR835P/JR+E6TaTW8CAOS7NDbWEC3qaNjFldaGjHzPnvXbwcXwHepnHgGPSRw==" saltValue="LuArZrNme1w5ypm0GESe/Q=="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82735F-D0A0-4AE5-95FC-9C8679B56BD8}">
          <x14:formula1>
            <xm:f>Eenheden!$A$1:$A$6</xm:f>
          </x14:formula1>
          <xm:sqref>G68 G62:G64 G72:G79 G26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41B0-A36F-4DDA-9E9E-4AF8029FC391}">
  <sheetPr>
    <pageSetUpPr fitToPage="1"/>
  </sheetPr>
  <dimension ref="A1:K110"/>
  <sheetViews>
    <sheetView showGridLines="0" zoomScale="85" zoomScaleNormal="85" zoomScaleSheetLayoutView="85" workbookViewId="0">
      <selection activeCell="C15" sqref="C15"/>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81</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aMa6C3ArmgX5K6R9JHLqJkoyXqkUnBNt9kd+Io+nUfihYGOo76km+qwZJIG19hQVQvRnmxdw1NyN9x3CosCMLg==" saltValue="D1Lr4kYVOMi79jz2/K0kXQ=="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4258D9D-9046-45FA-9C6F-7940C338637D}">
          <x14:formula1>
            <xm:f>Eenheden!$A$1:$A$6</xm:f>
          </x14:formula1>
          <xm:sqref>G68 G62:G64 G72:G79 G26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9160-4E87-4B1A-B80C-956D75013D53}">
  <sheetPr>
    <pageSetUpPr fitToPage="1"/>
  </sheetPr>
  <dimension ref="A1:K110"/>
  <sheetViews>
    <sheetView showGridLines="0" zoomScale="85" zoomScaleNormal="85" zoomScaleSheetLayoutView="85" workbookViewId="0">
      <selection activeCell="C15" sqref="C15"/>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82</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CPITig9QuI50lYYbfbM36ysEmS1zX4K5Rxswi7WJTPO2DpM0qB4BdUtIPWcSCyv9HsEbdMzzXSDVwYfvDbEg8A==" saltValue="Z8QJxr41Km+ViKDu+GP0Pg=="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D37CD19-70B9-4CF9-BD67-3DAE5B06B97C}">
          <x14:formula1>
            <xm:f>Eenheden!$A$1:$A$6</xm:f>
          </x14:formula1>
          <xm:sqref>G68 G62:G64 G72:G79 G26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A826-D818-406D-B2A9-3955478EAB73}">
  <sheetPr>
    <pageSetUpPr fitToPage="1"/>
  </sheetPr>
  <dimension ref="A1:K110"/>
  <sheetViews>
    <sheetView showGridLines="0" tabSelected="1" zoomScale="85" zoomScaleNormal="85" zoomScaleSheetLayoutView="85" workbookViewId="0">
      <selection activeCell="M17" sqref="M17"/>
    </sheetView>
  </sheetViews>
  <sheetFormatPr defaultColWidth="9.140625" defaultRowHeight="15" x14ac:dyDescent="0.25"/>
  <cols>
    <col min="2" max="2" width="25" customWidth="1"/>
    <col min="6" max="6" width="12.28515625" customWidth="1"/>
    <col min="7" max="7" width="22.140625" customWidth="1"/>
    <col min="8" max="8" width="17.85546875" customWidth="1"/>
    <col min="9" max="10" width="25.85546875" customWidth="1"/>
    <col min="11" max="11" width="23.28515625" customWidth="1"/>
    <col min="12" max="12" width="28.85546875" customWidth="1"/>
    <col min="13" max="13" width="31.140625" customWidth="1"/>
  </cols>
  <sheetData>
    <row r="1" spans="1:10" ht="21" x14ac:dyDescent="0.35">
      <c r="A1" s="155" t="s">
        <v>17</v>
      </c>
      <c r="B1" s="155"/>
      <c r="C1" s="155"/>
      <c r="D1" s="155"/>
      <c r="E1" s="155"/>
      <c r="F1" s="155"/>
      <c r="G1" s="155"/>
      <c r="H1" s="8"/>
      <c r="I1" s="154" t="s">
        <v>83</v>
      </c>
      <c r="J1" s="154"/>
    </row>
    <row r="4" spans="1:10" ht="15" customHeight="1" x14ac:dyDescent="0.25">
      <c r="A4" s="156" t="s">
        <v>19</v>
      </c>
      <c r="B4" s="156"/>
      <c r="C4" s="156"/>
      <c r="D4" s="156"/>
      <c r="E4" s="156"/>
      <c r="F4" s="156"/>
      <c r="G4" s="156"/>
      <c r="H4" s="156"/>
      <c r="I4" s="156"/>
      <c r="J4" s="156"/>
    </row>
    <row r="5" spans="1:10" x14ac:dyDescent="0.25">
      <c r="A5" s="156"/>
      <c r="B5" s="156"/>
      <c r="C5" s="156"/>
      <c r="D5" s="156"/>
      <c r="E5" s="156"/>
      <c r="F5" s="156"/>
      <c r="G5" s="156"/>
      <c r="H5" s="156"/>
      <c r="I5" s="156"/>
      <c r="J5" s="156"/>
    </row>
    <row r="6" spans="1:10" x14ac:dyDescent="0.25">
      <c r="A6" s="156"/>
      <c r="B6" s="156"/>
      <c r="C6" s="156"/>
      <c r="D6" s="156"/>
      <c r="E6" s="156"/>
      <c r="F6" s="156"/>
      <c r="G6" s="156"/>
      <c r="H6" s="156"/>
      <c r="I6" s="156"/>
      <c r="J6" s="156"/>
    </row>
    <row r="8" spans="1:10" ht="19.5" customHeight="1" x14ac:dyDescent="0.3">
      <c r="A8" s="171" t="s">
        <v>1</v>
      </c>
      <c r="B8" s="172"/>
      <c r="C8" s="172"/>
      <c r="D8" s="172"/>
      <c r="E8" s="172"/>
      <c r="F8" s="172"/>
      <c r="G8" s="172"/>
      <c r="H8" s="172"/>
      <c r="I8" s="172"/>
      <c r="J8" s="172"/>
    </row>
    <row r="9" spans="1:10" ht="19.5" customHeight="1" x14ac:dyDescent="0.25">
      <c r="A9" s="173" t="s">
        <v>3</v>
      </c>
      <c r="B9" s="174"/>
      <c r="C9" s="168" t="str">
        <f>IF(Totaalblad!C6=0," ",Totaalblad!C6)</f>
        <v xml:space="preserve"> </v>
      </c>
      <c r="D9" s="169"/>
      <c r="E9" s="169"/>
      <c r="F9" s="169"/>
      <c r="G9" s="169"/>
      <c r="H9" s="169"/>
      <c r="I9" s="169"/>
      <c r="J9" s="170"/>
    </row>
    <row r="10" spans="1:10" ht="19.5" customHeight="1" x14ac:dyDescent="0.25">
      <c r="A10" s="175" t="s">
        <v>5</v>
      </c>
      <c r="B10" s="176"/>
      <c r="C10" s="168" t="str">
        <f>IF(Totaalblad!C7=0," ",Totaalblad!C7)</f>
        <v xml:space="preserve"> </v>
      </c>
      <c r="D10" s="169"/>
      <c r="E10" s="169"/>
      <c r="F10" s="169"/>
      <c r="G10" s="169"/>
      <c r="H10" s="169"/>
      <c r="I10" s="169"/>
      <c r="J10" s="170"/>
    </row>
    <row r="11" spans="1:10" ht="19.5" customHeight="1" x14ac:dyDescent="0.25">
      <c r="A11" s="177" t="s">
        <v>6</v>
      </c>
      <c r="B11" s="178"/>
      <c r="C11" s="168" t="str">
        <f>IF(Totaalblad!C8=0," ",Totaalblad!C8)</f>
        <v xml:space="preserve"> </v>
      </c>
      <c r="D11" s="169"/>
      <c r="E11" s="169"/>
      <c r="F11" s="169"/>
      <c r="G11" s="169"/>
      <c r="H11" s="169"/>
      <c r="I11" s="169"/>
      <c r="J11" s="170"/>
    </row>
    <row r="12" spans="1:10" ht="17.25" customHeight="1" x14ac:dyDescent="0.25">
      <c r="A12" s="179" t="s">
        <v>20</v>
      </c>
      <c r="B12" s="180"/>
      <c r="C12" s="168" t="str">
        <f>IF(Totaalblad!C9=0," ",Totaalblad!C9)</f>
        <v xml:space="preserve"> </v>
      </c>
      <c r="D12" s="169"/>
      <c r="E12" s="169"/>
      <c r="F12" s="169"/>
      <c r="G12" s="169"/>
      <c r="H12" s="169"/>
      <c r="I12" s="169"/>
      <c r="J12" s="170"/>
    </row>
    <row r="13" spans="1:10" x14ac:dyDescent="0.25">
      <c r="A13" s="173" t="s">
        <v>8</v>
      </c>
      <c r="B13" s="174"/>
      <c r="C13" s="168" t="str">
        <f>IF(Totaalblad!C10=0," ",Totaalblad!C10)</f>
        <v xml:space="preserve"> </v>
      </c>
      <c r="D13" s="169"/>
      <c r="E13" s="169"/>
      <c r="F13" s="169"/>
      <c r="G13" s="169"/>
      <c r="H13" s="169"/>
      <c r="I13" s="169"/>
      <c r="J13" s="170"/>
    </row>
    <row r="14" spans="1:10" ht="19.5" customHeight="1" x14ac:dyDescent="0.25">
      <c r="A14" s="175" t="s">
        <v>9</v>
      </c>
      <c r="B14" s="176"/>
      <c r="C14" s="168" t="str">
        <f>IF(Totaalblad!C11=0," ",Totaalblad!C11)</f>
        <v xml:space="preserve"> </v>
      </c>
      <c r="D14" s="169"/>
      <c r="E14" s="169"/>
      <c r="F14" s="169"/>
      <c r="G14" s="169"/>
      <c r="H14" s="169"/>
      <c r="I14" s="169"/>
      <c r="J14" s="170"/>
    </row>
    <row r="17" spans="1:10" ht="18.75" x14ac:dyDescent="0.3">
      <c r="A17" s="209" t="s">
        <v>95</v>
      </c>
      <c r="B17" s="209"/>
      <c r="C17" s="209"/>
      <c r="D17" s="209"/>
      <c r="E17" s="209"/>
      <c r="F17" s="209"/>
      <c r="G17" s="209"/>
      <c r="H17" s="209"/>
      <c r="I17" s="209"/>
      <c r="J17" s="209"/>
    </row>
    <row r="18" spans="1:10" ht="18.75" x14ac:dyDescent="0.3">
      <c r="A18" s="17"/>
      <c r="B18" s="17"/>
      <c r="C18" s="17"/>
      <c r="D18" s="17"/>
      <c r="E18" s="17"/>
      <c r="F18" s="17"/>
      <c r="G18" s="17"/>
      <c r="H18" s="17"/>
      <c r="I18" s="17"/>
      <c r="J18" s="17"/>
    </row>
    <row r="19" spans="1:10" ht="36.6" customHeight="1" x14ac:dyDescent="0.25">
      <c r="A19" s="18"/>
      <c r="B19" s="152" t="s">
        <v>21</v>
      </c>
      <c r="C19" s="208"/>
      <c r="D19" s="208"/>
      <c r="E19" s="208"/>
      <c r="F19" s="41" t="s">
        <v>22</v>
      </c>
      <c r="G19" s="41" t="s">
        <v>23</v>
      </c>
      <c r="H19" s="41" t="s">
        <v>24</v>
      </c>
      <c r="I19" s="100" t="s">
        <v>25</v>
      </c>
      <c r="J19" s="41" t="s">
        <v>96</v>
      </c>
    </row>
    <row r="20" spans="1:10" ht="25.5" customHeight="1" x14ac:dyDescent="0.25">
      <c r="A20" s="18"/>
      <c r="B20" s="31" t="s">
        <v>26</v>
      </c>
      <c r="C20" s="32"/>
      <c r="D20" s="32"/>
      <c r="E20" s="85"/>
      <c r="F20" s="73"/>
      <c r="G20" s="74"/>
      <c r="H20" s="73"/>
      <c r="I20" s="74"/>
      <c r="J20" s="74"/>
    </row>
    <row r="21" spans="1:10" ht="20.25" customHeight="1" x14ac:dyDescent="0.25">
      <c r="A21" s="9"/>
      <c r="B21" s="97" t="s">
        <v>27</v>
      </c>
      <c r="C21" s="98"/>
      <c r="D21" s="98"/>
      <c r="E21" s="99"/>
      <c r="F21" s="75" t="s">
        <v>28</v>
      </c>
      <c r="G21" s="87">
        <v>8995.2000000000007</v>
      </c>
      <c r="H21" s="87">
        <f>G21/12</f>
        <v>749.6</v>
      </c>
      <c r="I21" s="48"/>
      <c r="J21" s="37">
        <f>+H21*I21</f>
        <v>0</v>
      </c>
    </row>
    <row r="22" spans="1:10" ht="20.25" customHeight="1" x14ac:dyDescent="0.25">
      <c r="A22" s="9"/>
      <c r="B22" s="70" t="s">
        <v>29</v>
      </c>
      <c r="C22" s="71"/>
      <c r="D22" s="71"/>
      <c r="E22" s="71"/>
      <c r="F22" s="42" t="s">
        <v>28</v>
      </c>
      <c r="G22" s="86">
        <v>9421.56</v>
      </c>
      <c r="H22" s="87">
        <f>G22/12</f>
        <v>785.13</v>
      </c>
      <c r="I22" s="72"/>
      <c r="J22" s="34">
        <f>+H22*I22</f>
        <v>0</v>
      </c>
    </row>
    <row r="23" spans="1:10" ht="20.25" customHeight="1" x14ac:dyDescent="0.25">
      <c r="A23" s="9"/>
      <c r="B23" s="70" t="s">
        <v>93</v>
      </c>
      <c r="C23" s="71"/>
      <c r="D23" s="71"/>
      <c r="E23" s="71"/>
      <c r="F23" s="42" t="s">
        <v>28</v>
      </c>
      <c r="G23" s="86">
        <v>10092.36</v>
      </c>
      <c r="H23" s="87">
        <f>G23/12</f>
        <v>841.03000000000009</v>
      </c>
      <c r="I23" s="72"/>
      <c r="J23" s="34">
        <f>+H23*I23</f>
        <v>0</v>
      </c>
    </row>
    <row r="24" spans="1:10" ht="20.25" customHeight="1" x14ac:dyDescent="0.25">
      <c r="A24" s="9"/>
      <c r="B24" s="97" t="s">
        <v>30</v>
      </c>
      <c r="C24" s="98"/>
      <c r="D24" s="98"/>
      <c r="E24" s="99"/>
      <c r="F24" s="43" t="s">
        <v>31</v>
      </c>
      <c r="G24" s="86">
        <v>841.03</v>
      </c>
      <c r="H24" s="86">
        <f>+G24</f>
        <v>841.03</v>
      </c>
      <c r="I24" s="49"/>
      <c r="J24" s="37">
        <f>+H24*I24</f>
        <v>0</v>
      </c>
    </row>
    <row r="25" spans="1:10" ht="20.25" customHeight="1" x14ac:dyDescent="0.25">
      <c r="A25" s="9"/>
      <c r="B25" s="97" t="s">
        <v>98</v>
      </c>
      <c r="C25" s="98"/>
      <c r="D25" s="98"/>
      <c r="E25" s="99"/>
      <c r="F25" s="43" t="s">
        <v>94</v>
      </c>
      <c r="G25" s="86">
        <v>841.03</v>
      </c>
      <c r="H25" s="86">
        <f>+G25</f>
        <v>841.03</v>
      </c>
      <c r="I25" s="49"/>
      <c r="J25" s="37">
        <f>+H25*I25</f>
        <v>0</v>
      </c>
    </row>
    <row r="26" spans="1:10" ht="20.25" customHeight="1" x14ac:dyDescent="0.25">
      <c r="A26" s="18"/>
      <c r="B26" s="82" t="s">
        <v>32</v>
      </c>
      <c r="C26" s="28"/>
      <c r="D26" s="28"/>
      <c r="E26" s="80"/>
      <c r="F26" s="81"/>
      <c r="G26" s="29"/>
      <c r="H26" s="65"/>
      <c r="I26" s="66"/>
      <c r="J26" s="30"/>
    </row>
    <row r="27" spans="1:10" ht="20.25" customHeight="1" x14ac:dyDescent="0.25">
      <c r="A27" s="9"/>
      <c r="B27" s="97" t="s">
        <v>27</v>
      </c>
      <c r="C27" s="98"/>
      <c r="D27" s="98"/>
      <c r="E27" s="99"/>
      <c r="F27" s="75" t="s">
        <v>28</v>
      </c>
      <c r="G27" s="38"/>
      <c r="H27" s="63">
        <f>+G27/12</f>
        <v>0</v>
      </c>
      <c r="I27" s="38"/>
      <c r="J27" s="34">
        <f>+H27*I27</f>
        <v>0</v>
      </c>
    </row>
    <row r="28" spans="1:10" ht="20.25" customHeight="1" x14ac:dyDescent="0.25">
      <c r="A28" s="9"/>
      <c r="B28" s="70" t="s">
        <v>29</v>
      </c>
      <c r="C28" s="71"/>
      <c r="D28" s="71"/>
      <c r="E28" s="71"/>
      <c r="F28" s="42" t="s">
        <v>28</v>
      </c>
      <c r="G28" s="38"/>
      <c r="H28" s="64">
        <f>+G28/12</f>
        <v>0</v>
      </c>
      <c r="I28" s="72"/>
      <c r="J28" s="34">
        <f>+H28*I28</f>
        <v>0</v>
      </c>
    </row>
    <row r="29" spans="1:10" ht="20.25" customHeight="1" x14ac:dyDescent="0.25">
      <c r="A29" s="9"/>
      <c r="B29" s="70" t="s">
        <v>93</v>
      </c>
      <c r="C29" s="71"/>
      <c r="D29" s="71"/>
      <c r="E29" s="71"/>
      <c r="F29" s="42" t="s">
        <v>28</v>
      </c>
      <c r="G29" s="38"/>
      <c r="H29" s="64">
        <f>+G29/12</f>
        <v>0</v>
      </c>
      <c r="I29" s="72"/>
      <c r="J29" s="34">
        <f>+H29*I29</f>
        <v>0</v>
      </c>
    </row>
    <row r="30" spans="1:10" ht="20.25" customHeight="1" x14ac:dyDescent="0.25">
      <c r="A30" s="9"/>
      <c r="B30" s="97" t="s">
        <v>30</v>
      </c>
      <c r="C30" s="98"/>
      <c r="D30" s="98"/>
      <c r="E30" s="99"/>
      <c r="F30" s="43" t="s">
        <v>31</v>
      </c>
      <c r="G30" s="38"/>
      <c r="H30" s="67">
        <f>+G30</f>
        <v>0</v>
      </c>
      <c r="I30" s="38"/>
      <c r="J30" s="34">
        <f>+H30*I30</f>
        <v>0</v>
      </c>
    </row>
    <row r="31" spans="1:10" ht="20.25" customHeight="1" x14ac:dyDescent="0.25">
      <c r="A31" s="9"/>
      <c r="B31" s="97" t="s">
        <v>98</v>
      </c>
      <c r="C31" s="98"/>
      <c r="D31" s="98"/>
      <c r="E31" s="99"/>
      <c r="F31" s="43" t="s">
        <v>94</v>
      </c>
      <c r="G31" s="38"/>
      <c r="H31" s="67">
        <f>+G31</f>
        <v>0</v>
      </c>
      <c r="I31" s="38"/>
      <c r="J31" s="34">
        <f>+H31*I31</f>
        <v>0</v>
      </c>
    </row>
    <row r="32" spans="1:10" ht="20.25" customHeight="1" x14ac:dyDescent="0.25">
      <c r="A32" s="9"/>
      <c r="B32" s="146" t="s">
        <v>33</v>
      </c>
      <c r="C32" s="147"/>
      <c r="D32" s="147"/>
      <c r="E32" s="147"/>
      <c r="F32" s="11"/>
      <c r="G32" s="76"/>
      <c r="H32" s="15"/>
      <c r="I32" s="77"/>
      <c r="J32" s="78">
        <f>SUM(J21:J25)+SUM(J27:J31)</f>
        <v>0</v>
      </c>
    </row>
    <row r="34" spans="1:11" ht="34.9" customHeight="1" x14ac:dyDescent="0.25">
      <c r="A34" s="18"/>
      <c r="B34" s="210" t="s">
        <v>34</v>
      </c>
      <c r="C34" s="211"/>
      <c r="D34" s="211"/>
      <c r="E34" s="211"/>
      <c r="F34" s="39" t="s">
        <v>22</v>
      </c>
      <c r="G34" s="39" t="s">
        <v>23</v>
      </c>
      <c r="H34" s="39" t="s">
        <v>24</v>
      </c>
      <c r="I34" s="101" t="s">
        <v>25</v>
      </c>
      <c r="J34" s="41" t="s">
        <v>96</v>
      </c>
    </row>
    <row r="35" spans="1:11" ht="20.25" customHeight="1" x14ac:dyDescent="0.25">
      <c r="A35" s="9"/>
      <c r="B35" s="97" t="s">
        <v>35</v>
      </c>
      <c r="C35" s="98"/>
      <c r="D35" s="98"/>
      <c r="E35" s="99"/>
      <c r="F35" s="42" t="s">
        <v>36</v>
      </c>
      <c r="G35" s="36"/>
      <c r="H35" s="63">
        <f>+G35/12</f>
        <v>0</v>
      </c>
      <c r="I35" s="50"/>
      <c r="J35" s="33">
        <f>+H35*I35</f>
        <v>0</v>
      </c>
    </row>
    <row r="36" spans="1:11" ht="20.25" customHeight="1" x14ac:dyDescent="0.25">
      <c r="A36" s="9"/>
      <c r="B36" s="97" t="s">
        <v>37</v>
      </c>
      <c r="C36" s="98"/>
      <c r="D36" s="98"/>
      <c r="E36" s="99"/>
      <c r="F36" s="42" t="s">
        <v>36</v>
      </c>
      <c r="G36" s="36"/>
      <c r="H36" s="63">
        <f>+G36/12</f>
        <v>0</v>
      </c>
      <c r="I36" s="50"/>
      <c r="J36" s="33">
        <f>+H36*I36</f>
        <v>0</v>
      </c>
    </row>
    <row r="37" spans="1:11" ht="20.25" customHeight="1" x14ac:dyDescent="0.25">
      <c r="A37" s="9"/>
      <c r="B37" s="97" t="s">
        <v>99</v>
      </c>
      <c r="C37" s="98"/>
      <c r="D37" s="98"/>
      <c r="E37" s="99"/>
      <c r="F37" s="42" t="s">
        <v>36</v>
      </c>
      <c r="G37" s="36"/>
      <c r="H37" s="63">
        <f>+G37/12</f>
        <v>0</v>
      </c>
      <c r="I37" s="50"/>
      <c r="J37" s="33">
        <f>+H37*I37</f>
        <v>0</v>
      </c>
    </row>
    <row r="38" spans="1:11" ht="20.25" customHeight="1" x14ac:dyDescent="0.25">
      <c r="A38" s="9"/>
      <c r="B38" s="97" t="s">
        <v>38</v>
      </c>
      <c r="C38" s="98"/>
      <c r="D38" s="98"/>
      <c r="E38" s="99"/>
      <c r="F38" s="43" t="s">
        <v>39</v>
      </c>
      <c r="G38" s="36"/>
      <c r="H38" s="67">
        <f>+G38</f>
        <v>0</v>
      </c>
      <c r="I38" s="51"/>
      <c r="J38" s="33">
        <f>+H38*I38</f>
        <v>0</v>
      </c>
    </row>
    <row r="39" spans="1:11" ht="20.25" customHeight="1" x14ac:dyDescent="0.25">
      <c r="A39" s="9"/>
      <c r="B39" s="97" t="s">
        <v>100</v>
      </c>
      <c r="C39" s="98"/>
      <c r="D39" s="98"/>
      <c r="E39" s="99"/>
      <c r="F39" s="43" t="s">
        <v>97</v>
      </c>
      <c r="G39" s="36"/>
      <c r="H39" s="67">
        <f>+G39</f>
        <v>0</v>
      </c>
      <c r="I39" s="51"/>
      <c r="J39" s="33">
        <f t="shared" ref="J39" si="0">+H39*I39</f>
        <v>0</v>
      </c>
    </row>
    <row r="40" spans="1:11" ht="20.25" customHeight="1" x14ac:dyDescent="0.25">
      <c r="A40" s="9"/>
      <c r="B40" s="146" t="s">
        <v>33</v>
      </c>
      <c r="C40" s="147"/>
      <c r="D40" s="147"/>
      <c r="E40" s="147"/>
      <c r="F40" s="76"/>
      <c r="G40" s="76"/>
      <c r="H40" s="15"/>
      <c r="I40" s="77"/>
      <c r="J40" s="78">
        <f>SUM(J35:J39)</f>
        <v>0</v>
      </c>
    </row>
    <row r="42" spans="1:11" ht="35.450000000000003" customHeight="1" x14ac:dyDescent="0.25">
      <c r="A42" s="18"/>
      <c r="B42" s="152" t="s">
        <v>40</v>
      </c>
      <c r="C42" s="208"/>
      <c r="D42" s="208"/>
      <c r="E42" s="208"/>
      <c r="F42" s="41" t="s">
        <v>22</v>
      </c>
      <c r="G42" s="39" t="s">
        <v>23</v>
      </c>
      <c r="H42" s="39" t="s">
        <v>24</v>
      </c>
      <c r="I42" s="100" t="s">
        <v>25</v>
      </c>
      <c r="J42" s="40" t="s">
        <v>96</v>
      </c>
      <c r="K42" s="84"/>
    </row>
    <row r="43" spans="1:11" ht="20.25" customHeight="1" x14ac:dyDescent="0.25">
      <c r="A43" s="9"/>
      <c r="B43" s="97" t="s">
        <v>41</v>
      </c>
      <c r="C43" s="98"/>
      <c r="D43" s="98"/>
      <c r="E43" s="99"/>
      <c r="F43" s="42" t="s">
        <v>42</v>
      </c>
      <c r="G43" s="88">
        <v>3285.44</v>
      </c>
      <c r="H43" s="86">
        <f>+G43/8</f>
        <v>410.68</v>
      </c>
      <c r="I43" s="48"/>
      <c r="J43" s="37">
        <f>+I43*H43</f>
        <v>0</v>
      </c>
    </row>
    <row r="44" spans="1:11" ht="20.25" customHeight="1" x14ac:dyDescent="0.25">
      <c r="A44" s="9"/>
      <c r="B44" s="97" t="s">
        <v>43</v>
      </c>
      <c r="C44" s="98"/>
      <c r="D44" s="98"/>
      <c r="E44" s="99"/>
      <c r="F44" s="42" t="s">
        <v>42</v>
      </c>
      <c r="G44" s="88">
        <v>3441.2</v>
      </c>
      <c r="H44" s="86">
        <f>+G44/8</f>
        <v>430.15</v>
      </c>
      <c r="I44" s="48"/>
      <c r="J44" s="37">
        <f>+I44*H44</f>
        <v>0</v>
      </c>
    </row>
    <row r="45" spans="1:11" ht="20.25" customHeight="1" x14ac:dyDescent="0.25">
      <c r="A45" s="9"/>
      <c r="B45" s="97" t="s">
        <v>101</v>
      </c>
      <c r="C45" s="98"/>
      <c r="D45" s="98"/>
      <c r="E45" s="99"/>
      <c r="F45" s="42" t="s">
        <v>42</v>
      </c>
      <c r="G45" s="88">
        <v>3686.16</v>
      </c>
      <c r="H45" s="86">
        <f>+G45/8</f>
        <v>460.77</v>
      </c>
      <c r="I45" s="48"/>
      <c r="J45" s="37">
        <f>+I45*H45</f>
        <v>0</v>
      </c>
    </row>
    <row r="46" spans="1:11" ht="20.25" customHeight="1" x14ac:dyDescent="0.25">
      <c r="A46" s="9"/>
      <c r="B46" s="97" t="s">
        <v>44</v>
      </c>
      <c r="C46" s="98"/>
      <c r="D46" s="98"/>
      <c r="E46" s="99"/>
      <c r="F46" s="43" t="s">
        <v>45</v>
      </c>
      <c r="G46" s="89">
        <v>460.77</v>
      </c>
      <c r="H46" s="87">
        <f>+G46</f>
        <v>460.77</v>
      </c>
      <c r="I46" s="49"/>
      <c r="J46" s="37">
        <f>+I46*H46</f>
        <v>0</v>
      </c>
    </row>
    <row r="47" spans="1:11" ht="20.25" customHeight="1" x14ac:dyDescent="0.25">
      <c r="A47" s="9"/>
      <c r="B47" s="146" t="s">
        <v>33</v>
      </c>
      <c r="C47" s="147"/>
      <c r="D47" s="147"/>
      <c r="E47" s="212"/>
      <c r="F47" s="12"/>
      <c r="G47" s="76"/>
      <c r="H47" s="15"/>
      <c r="I47" s="77"/>
      <c r="J47" s="79">
        <f>SUM(J43:J46)</f>
        <v>0</v>
      </c>
    </row>
    <row r="49" spans="1:11" ht="35.450000000000003" customHeight="1" x14ac:dyDescent="0.25">
      <c r="A49" s="18"/>
      <c r="B49" s="152" t="s">
        <v>46</v>
      </c>
      <c r="C49" s="208"/>
      <c r="D49" s="208"/>
      <c r="E49" s="208"/>
      <c r="F49" s="41" t="s">
        <v>22</v>
      </c>
      <c r="G49" s="41" t="s">
        <v>23</v>
      </c>
      <c r="H49" s="41" t="s">
        <v>24</v>
      </c>
      <c r="I49" s="100" t="s">
        <v>25</v>
      </c>
      <c r="J49" s="40" t="s">
        <v>96</v>
      </c>
      <c r="K49" s="84"/>
    </row>
    <row r="50" spans="1:11" ht="20.25" customHeight="1" x14ac:dyDescent="0.25">
      <c r="A50" s="9"/>
      <c r="B50" s="97" t="s">
        <v>47</v>
      </c>
      <c r="C50" s="98"/>
      <c r="D50" s="98"/>
      <c r="E50" s="99"/>
      <c r="F50" s="42" t="s">
        <v>48</v>
      </c>
      <c r="G50" s="88">
        <v>6631.32</v>
      </c>
      <c r="H50" s="90">
        <f>+G50/12</f>
        <v>552.61</v>
      </c>
      <c r="I50" s="49"/>
      <c r="J50" s="37">
        <f>+H50*I50</f>
        <v>0</v>
      </c>
    </row>
    <row r="51" spans="1:11" ht="20.25" customHeight="1" x14ac:dyDescent="0.25">
      <c r="A51" s="9"/>
      <c r="B51" s="149" t="s">
        <v>33</v>
      </c>
      <c r="C51" s="150"/>
      <c r="D51" s="150"/>
      <c r="E51" s="150"/>
      <c r="F51" s="11"/>
      <c r="G51" s="76"/>
      <c r="H51" s="15"/>
      <c r="I51" s="77"/>
      <c r="J51" s="79">
        <f>SUM(J50:J50)</f>
        <v>0</v>
      </c>
    </row>
    <row r="53" spans="1:11" ht="35.450000000000003" customHeight="1" x14ac:dyDescent="0.25">
      <c r="A53" s="18"/>
      <c r="B53" s="148" t="s">
        <v>49</v>
      </c>
      <c r="C53" s="148"/>
      <c r="D53" s="148"/>
      <c r="E53" s="148"/>
      <c r="F53" s="41" t="s">
        <v>22</v>
      </c>
      <c r="G53" s="100" t="s">
        <v>23</v>
      </c>
      <c r="H53" s="100" t="s">
        <v>24</v>
      </c>
      <c r="I53" s="100" t="s">
        <v>50</v>
      </c>
      <c r="J53" s="100" t="s">
        <v>96</v>
      </c>
    </row>
    <row r="54" spans="1:11" ht="20.25" customHeight="1" x14ac:dyDescent="0.25">
      <c r="A54" s="9"/>
      <c r="B54" s="97" t="s">
        <v>51</v>
      </c>
      <c r="C54" s="98"/>
      <c r="D54" s="98"/>
      <c r="E54" s="99"/>
      <c r="F54" s="42" t="s">
        <v>52</v>
      </c>
      <c r="G54" s="88">
        <v>7172.88</v>
      </c>
      <c r="H54" s="90">
        <f>+G54/12</f>
        <v>597.74</v>
      </c>
      <c r="I54" s="69"/>
      <c r="J54" s="37">
        <f>H54*I54</f>
        <v>0</v>
      </c>
    </row>
    <row r="55" spans="1:11" ht="20.25" customHeight="1" x14ac:dyDescent="0.25">
      <c r="A55" s="9"/>
      <c r="B55" s="149" t="s">
        <v>33</v>
      </c>
      <c r="C55" s="150"/>
      <c r="D55" s="150"/>
      <c r="E55" s="150"/>
      <c r="F55" s="11"/>
      <c r="G55" s="76"/>
      <c r="H55" s="15"/>
      <c r="I55" s="15"/>
      <c r="J55" s="79">
        <f>J54</f>
        <v>0</v>
      </c>
    </row>
    <row r="57" spans="1:11" ht="35.450000000000003" customHeight="1" x14ac:dyDescent="0.25">
      <c r="A57" s="18"/>
      <c r="B57" s="148" t="s">
        <v>53</v>
      </c>
      <c r="C57" s="148"/>
      <c r="D57" s="148"/>
      <c r="E57" s="148"/>
      <c r="F57" s="41" t="s">
        <v>22</v>
      </c>
      <c r="G57" s="41" t="s">
        <v>23</v>
      </c>
      <c r="H57" s="41" t="s">
        <v>24</v>
      </c>
      <c r="I57" s="100" t="s">
        <v>25</v>
      </c>
      <c r="J57" s="40" t="s">
        <v>96</v>
      </c>
      <c r="K57" s="84"/>
    </row>
    <row r="58" spans="1:11" ht="20.25" customHeight="1" x14ac:dyDescent="0.25">
      <c r="A58" s="9"/>
      <c r="B58" s="97" t="s">
        <v>54</v>
      </c>
      <c r="C58" s="98"/>
      <c r="D58" s="98"/>
      <c r="E58" s="99"/>
      <c r="F58" s="10" t="s">
        <v>55</v>
      </c>
      <c r="G58" s="91">
        <v>3952.8</v>
      </c>
      <c r="H58" s="90">
        <f>+G58/12</f>
        <v>329.40000000000003</v>
      </c>
      <c r="I58" s="52"/>
      <c r="J58" s="37">
        <f>+H58*I58</f>
        <v>0</v>
      </c>
      <c r="K58" s="68"/>
    </row>
    <row r="59" spans="1:11" ht="20.25" customHeight="1" x14ac:dyDescent="0.25">
      <c r="A59" s="9"/>
      <c r="B59" s="149" t="s">
        <v>33</v>
      </c>
      <c r="C59" s="150"/>
      <c r="D59" s="150"/>
      <c r="E59" s="150"/>
      <c r="F59" s="11"/>
      <c r="G59" s="76"/>
      <c r="H59" s="15"/>
      <c r="I59" s="77"/>
      <c r="J59" s="79">
        <f>SUM(J58:J58)</f>
        <v>0</v>
      </c>
    </row>
    <row r="61" spans="1:11" ht="35.450000000000003" customHeight="1" x14ac:dyDescent="0.25">
      <c r="A61" s="18"/>
      <c r="B61" s="151" t="s">
        <v>56</v>
      </c>
      <c r="C61" s="151"/>
      <c r="D61" s="151"/>
      <c r="E61" s="152"/>
      <c r="F61" s="83" t="s">
        <v>22</v>
      </c>
      <c r="G61" s="41" t="s">
        <v>57</v>
      </c>
      <c r="H61" s="22" t="s">
        <v>58</v>
      </c>
      <c r="I61" s="41" t="s">
        <v>59</v>
      </c>
      <c r="J61" s="96" t="s">
        <v>102</v>
      </c>
      <c r="K61" s="84"/>
    </row>
    <row r="62" spans="1:11" ht="20.25" customHeight="1" x14ac:dyDescent="0.25">
      <c r="A62" s="9"/>
      <c r="B62" s="97" t="s">
        <v>60</v>
      </c>
      <c r="C62" s="98"/>
      <c r="D62" s="98"/>
      <c r="E62" s="99"/>
      <c r="F62" s="10" t="s">
        <v>61</v>
      </c>
      <c r="G62" s="16" t="s">
        <v>62</v>
      </c>
      <c r="H62" s="14"/>
      <c r="I62" s="92">
        <v>101.51</v>
      </c>
      <c r="J62" s="33">
        <f>$H62*$I62</f>
        <v>0</v>
      </c>
    </row>
    <row r="63" spans="1:11" ht="20.25" customHeight="1" x14ac:dyDescent="0.25">
      <c r="A63" s="9"/>
      <c r="B63" s="97" t="s">
        <v>63</v>
      </c>
      <c r="C63" s="98"/>
      <c r="D63" s="98"/>
      <c r="E63" s="99"/>
      <c r="F63" s="10" t="s">
        <v>64</v>
      </c>
      <c r="G63" s="16" t="s">
        <v>62</v>
      </c>
      <c r="H63" s="14"/>
      <c r="I63" s="92">
        <v>140.93</v>
      </c>
      <c r="J63" s="33">
        <f t="shared" ref="J63:J64" si="1">$H63*$I63</f>
        <v>0</v>
      </c>
    </row>
    <row r="64" spans="1:11" ht="20.25" customHeight="1" x14ac:dyDescent="0.25">
      <c r="A64" s="9"/>
      <c r="B64" s="97" t="s">
        <v>65</v>
      </c>
      <c r="C64" s="98"/>
      <c r="D64" s="98"/>
      <c r="E64" s="99"/>
      <c r="F64" s="10" t="s">
        <v>66</v>
      </c>
      <c r="G64" s="16" t="s">
        <v>62</v>
      </c>
      <c r="H64" s="14"/>
      <c r="I64" s="92">
        <v>166.83</v>
      </c>
      <c r="J64" s="33">
        <f t="shared" si="1"/>
        <v>0</v>
      </c>
    </row>
    <row r="65" spans="1:11" ht="20.25" customHeight="1" x14ac:dyDescent="0.25">
      <c r="A65" s="9"/>
      <c r="B65" s="149" t="s">
        <v>33</v>
      </c>
      <c r="C65" s="150"/>
      <c r="D65" s="150"/>
      <c r="E65" s="150"/>
      <c r="F65" s="11"/>
      <c r="G65" s="76"/>
      <c r="H65" s="15">
        <f>SUM(H62:H62)</f>
        <v>0</v>
      </c>
      <c r="I65" s="77"/>
      <c r="J65" s="79">
        <f>SUM(J62:J64)</f>
        <v>0</v>
      </c>
    </row>
    <row r="66" spans="1:11" ht="20.25" customHeight="1" x14ac:dyDescent="0.25">
      <c r="B66" s="23"/>
      <c r="C66" s="23"/>
      <c r="D66" s="23"/>
      <c r="E66" s="23"/>
      <c r="F66" s="24"/>
      <c r="G66" s="24"/>
      <c r="H66" s="25"/>
      <c r="I66" s="26"/>
      <c r="J66" s="27"/>
    </row>
    <row r="67" spans="1:11" ht="35.450000000000003" customHeight="1" x14ac:dyDescent="0.25">
      <c r="A67" s="18"/>
      <c r="B67" s="148" t="s">
        <v>67</v>
      </c>
      <c r="C67" s="148"/>
      <c r="D67" s="148"/>
      <c r="E67" s="148"/>
      <c r="F67" s="40" t="s">
        <v>22</v>
      </c>
      <c r="G67" s="41" t="s">
        <v>57</v>
      </c>
      <c r="H67" s="22" t="s">
        <v>58</v>
      </c>
      <c r="I67" s="40" t="s">
        <v>59</v>
      </c>
      <c r="J67" s="40" t="s">
        <v>102</v>
      </c>
      <c r="K67" s="84"/>
    </row>
    <row r="68" spans="1:11" ht="20.25" customHeight="1" x14ac:dyDescent="0.25">
      <c r="A68" s="9"/>
      <c r="B68" s="97" t="s">
        <v>68</v>
      </c>
      <c r="C68" s="98"/>
      <c r="D68" s="98"/>
      <c r="E68" s="99"/>
      <c r="F68" s="10" t="s">
        <v>69</v>
      </c>
      <c r="G68" s="16" t="s">
        <v>70</v>
      </c>
      <c r="H68" s="14"/>
      <c r="I68" s="92">
        <v>177.18</v>
      </c>
      <c r="J68" s="33">
        <f>$H68*$I68</f>
        <v>0</v>
      </c>
    </row>
    <row r="69" spans="1:11" ht="20.25" customHeight="1" x14ac:dyDescent="0.25">
      <c r="A69" s="9"/>
      <c r="B69" s="149" t="s">
        <v>33</v>
      </c>
      <c r="C69" s="150"/>
      <c r="D69" s="150"/>
      <c r="E69" s="150"/>
      <c r="F69" s="11"/>
      <c r="G69" s="76"/>
      <c r="H69" s="15">
        <f>SUM(H68:H68)</f>
        <v>0</v>
      </c>
      <c r="I69" s="77"/>
      <c r="J69" s="79">
        <f>SUM(J68:J68)</f>
        <v>0</v>
      </c>
    </row>
    <row r="71" spans="1:11" ht="15.75" x14ac:dyDescent="0.25">
      <c r="A71" s="18"/>
      <c r="B71" s="153" t="s">
        <v>71</v>
      </c>
      <c r="C71" s="153"/>
      <c r="D71" s="153"/>
      <c r="E71" s="153"/>
      <c r="F71" s="41" t="s">
        <v>22</v>
      </c>
      <c r="G71" s="40" t="s">
        <v>57</v>
      </c>
      <c r="H71" s="40" t="s">
        <v>58</v>
      </c>
      <c r="I71" s="41" t="s">
        <v>59</v>
      </c>
      <c r="J71" s="22" t="s">
        <v>102</v>
      </c>
      <c r="K71" s="84"/>
    </row>
    <row r="72" spans="1:11" ht="15.75" x14ac:dyDescent="0.25">
      <c r="A72" s="9"/>
      <c r="B72" s="143" t="s">
        <v>72</v>
      </c>
      <c r="C72" s="144"/>
      <c r="D72" s="144"/>
      <c r="E72" s="145"/>
      <c r="F72" s="7"/>
      <c r="G72" s="7"/>
      <c r="H72" s="14"/>
      <c r="I72" s="36"/>
      <c r="J72" s="33">
        <f t="shared" ref="J72:J79" si="2">$H72*$I72</f>
        <v>0</v>
      </c>
    </row>
    <row r="73" spans="1:11" ht="15.75" x14ac:dyDescent="0.25">
      <c r="A73" s="9"/>
      <c r="B73" s="143" t="s">
        <v>72</v>
      </c>
      <c r="C73" s="144"/>
      <c r="D73" s="144"/>
      <c r="E73" s="145"/>
      <c r="F73" s="7"/>
      <c r="G73" s="7"/>
      <c r="H73" s="14"/>
      <c r="I73" s="36"/>
      <c r="J73" s="33">
        <f t="shared" si="2"/>
        <v>0</v>
      </c>
    </row>
    <row r="74" spans="1:11" ht="15.75" x14ac:dyDescent="0.25">
      <c r="A74" s="9"/>
      <c r="B74" s="143" t="s">
        <v>72</v>
      </c>
      <c r="C74" s="144"/>
      <c r="D74" s="144"/>
      <c r="E74" s="145"/>
      <c r="F74" s="7"/>
      <c r="G74" s="7"/>
      <c r="H74" s="14"/>
      <c r="I74" s="36"/>
      <c r="J74" s="33">
        <f t="shared" si="2"/>
        <v>0</v>
      </c>
    </row>
    <row r="75" spans="1:11" ht="15.75" x14ac:dyDescent="0.25">
      <c r="A75" s="9"/>
      <c r="B75" s="143" t="s">
        <v>72</v>
      </c>
      <c r="C75" s="144"/>
      <c r="D75" s="144"/>
      <c r="E75" s="145"/>
      <c r="F75" s="7"/>
      <c r="G75" s="7"/>
      <c r="H75" s="14"/>
      <c r="I75" s="36"/>
      <c r="J75" s="33">
        <f t="shared" si="2"/>
        <v>0</v>
      </c>
    </row>
    <row r="76" spans="1:11" ht="15.75" x14ac:dyDescent="0.25">
      <c r="A76" s="9"/>
      <c r="B76" s="143" t="s">
        <v>72</v>
      </c>
      <c r="C76" s="144"/>
      <c r="D76" s="144"/>
      <c r="E76" s="145"/>
      <c r="F76" s="7"/>
      <c r="G76" s="7"/>
      <c r="H76" s="14"/>
      <c r="I76" s="36"/>
      <c r="J76" s="33">
        <f t="shared" si="2"/>
        <v>0</v>
      </c>
    </row>
    <row r="77" spans="1:11" ht="15.75" x14ac:dyDescent="0.25">
      <c r="A77" s="9"/>
      <c r="B77" s="143" t="s">
        <v>72</v>
      </c>
      <c r="C77" s="144"/>
      <c r="D77" s="144"/>
      <c r="E77" s="145"/>
      <c r="F77" s="7"/>
      <c r="G77" s="7"/>
      <c r="H77" s="14"/>
      <c r="I77" s="36"/>
      <c r="J77" s="33">
        <f t="shared" si="2"/>
        <v>0</v>
      </c>
    </row>
    <row r="78" spans="1:11" ht="15.75" x14ac:dyDescent="0.25">
      <c r="A78" s="9"/>
      <c r="B78" s="143" t="s">
        <v>72</v>
      </c>
      <c r="C78" s="144"/>
      <c r="D78" s="144"/>
      <c r="E78" s="145"/>
      <c r="F78" s="7"/>
      <c r="G78" s="7"/>
      <c r="H78" s="14"/>
      <c r="I78" s="36"/>
      <c r="J78" s="33">
        <f t="shared" si="2"/>
        <v>0</v>
      </c>
    </row>
    <row r="79" spans="1:11" ht="15.75" x14ac:dyDescent="0.25">
      <c r="A79" s="9"/>
      <c r="B79" s="143" t="s">
        <v>72</v>
      </c>
      <c r="C79" s="144"/>
      <c r="D79" s="144"/>
      <c r="E79" s="145"/>
      <c r="F79" s="7"/>
      <c r="G79" s="7"/>
      <c r="H79" s="14"/>
      <c r="I79" s="36"/>
      <c r="J79" s="33">
        <f t="shared" si="2"/>
        <v>0</v>
      </c>
    </row>
    <row r="80" spans="1:11" ht="15.75" x14ac:dyDescent="0.25">
      <c r="A80" s="9"/>
      <c r="B80" s="146" t="s">
        <v>33</v>
      </c>
      <c r="C80" s="147"/>
      <c r="D80" s="147"/>
      <c r="E80" s="147"/>
      <c r="F80" s="11"/>
      <c r="G80" s="76"/>
      <c r="H80" s="15">
        <v>0</v>
      </c>
      <c r="I80" s="76"/>
      <c r="J80" s="35">
        <f>SUM(J72:J79)</f>
        <v>0</v>
      </c>
    </row>
    <row r="82" spans="1:10" ht="21" x14ac:dyDescent="0.3">
      <c r="A82" s="20"/>
      <c r="B82" s="21" t="s">
        <v>103</v>
      </c>
      <c r="C82" s="21"/>
      <c r="D82" s="21"/>
      <c r="E82" s="21"/>
      <c r="F82" s="21"/>
      <c r="G82" s="21"/>
      <c r="H82" s="21"/>
      <c r="I82" s="21"/>
      <c r="J82" s="44">
        <f>SUM(J32,J40,J47,J51,J55,J59,J65,J69,J80)</f>
        <v>0</v>
      </c>
    </row>
    <row r="83" spans="1:10" x14ac:dyDescent="0.25">
      <c r="J83" s="19"/>
    </row>
    <row r="84" spans="1:10" s="13" customFormat="1" ht="19.5" customHeight="1" thickBot="1" x14ac:dyDescent="0.3">
      <c r="A84" s="157" t="s">
        <v>73</v>
      </c>
      <c r="B84" s="157"/>
      <c r="C84" s="157"/>
      <c r="D84" s="157"/>
      <c r="E84" s="157"/>
      <c r="F84" s="157"/>
      <c r="G84" s="157"/>
      <c r="H84" s="157"/>
    </row>
    <row r="85" spans="1:10" x14ac:dyDescent="0.25">
      <c r="A85" s="158"/>
      <c r="B85" s="159"/>
      <c r="C85" s="160"/>
      <c r="D85" s="160"/>
      <c r="E85" s="160"/>
      <c r="F85" s="160"/>
      <c r="G85" s="160"/>
      <c r="H85" s="160"/>
      <c r="I85" s="160"/>
      <c r="J85" s="161"/>
    </row>
    <row r="86" spans="1:10" x14ac:dyDescent="0.25">
      <c r="A86" s="158"/>
      <c r="B86" s="162"/>
      <c r="C86" s="163"/>
      <c r="D86" s="163"/>
      <c r="E86" s="163"/>
      <c r="F86" s="163"/>
      <c r="G86" s="163"/>
      <c r="H86" s="163"/>
      <c r="I86" s="163"/>
      <c r="J86" s="164"/>
    </row>
    <row r="87" spans="1:10" x14ac:dyDescent="0.25">
      <c r="A87" s="158"/>
      <c r="B87" s="162"/>
      <c r="C87" s="163"/>
      <c r="D87" s="163"/>
      <c r="E87" s="163"/>
      <c r="F87" s="163"/>
      <c r="G87" s="163"/>
      <c r="H87" s="163"/>
      <c r="I87" s="163"/>
      <c r="J87" s="164"/>
    </row>
    <row r="88" spans="1:10" x14ac:dyDescent="0.25">
      <c r="A88" s="158"/>
      <c r="B88" s="162"/>
      <c r="C88" s="163"/>
      <c r="D88" s="163"/>
      <c r="E88" s="163"/>
      <c r="F88" s="163"/>
      <c r="G88" s="163"/>
      <c r="H88" s="163"/>
      <c r="I88" s="163"/>
      <c r="J88" s="164"/>
    </row>
    <row r="89" spans="1:10" x14ac:dyDescent="0.25">
      <c r="A89" s="158"/>
      <c r="B89" s="162"/>
      <c r="C89" s="163"/>
      <c r="D89" s="163"/>
      <c r="E89" s="163"/>
      <c r="F89" s="163"/>
      <c r="G89" s="163"/>
      <c r="H89" s="163"/>
      <c r="I89" s="163"/>
      <c r="J89" s="164"/>
    </row>
    <row r="90" spans="1:10" x14ac:dyDescent="0.25">
      <c r="A90" s="158"/>
      <c r="B90" s="162"/>
      <c r="C90" s="163"/>
      <c r="D90" s="163"/>
      <c r="E90" s="163"/>
      <c r="F90" s="163"/>
      <c r="G90" s="163"/>
      <c r="H90" s="163"/>
      <c r="I90" s="163"/>
      <c r="J90" s="164"/>
    </row>
    <row r="91" spans="1:10" x14ac:dyDescent="0.25">
      <c r="A91" s="158"/>
      <c r="B91" s="162"/>
      <c r="C91" s="163"/>
      <c r="D91" s="163"/>
      <c r="E91" s="163"/>
      <c r="F91" s="163"/>
      <c r="G91" s="163"/>
      <c r="H91" s="163"/>
      <c r="I91" s="163"/>
      <c r="J91" s="164"/>
    </row>
    <row r="92" spans="1:10" ht="15.75" thickBot="1" x14ac:dyDescent="0.3">
      <c r="A92" s="158"/>
      <c r="B92" s="165"/>
      <c r="C92" s="166"/>
      <c r="D92" s="166"/>
      <c r="E92" s="166"/>
      <c r="F92" s="166"/>
      <c r="G92" s="166"/>
      <c r="H92" s="166"/>
      <c r="I92" s="166"/>
      <c r="J92" s="167"/>
    </row>
    <row r="94" spans="1:10" s="13" customFormat="1" ht="19.5" customHeight="1" thickBot="1" x14ac:dyDescent="0.3">
      <c r="A94" s="157" t="s">
        <v>74</v>
      </c>
      <c r="B94" s="157"/>
      <c r="C94" s="157"/>
      <c r="D94" s="157"/>
      <c r="E94" s="157"/>
      <c r="F94" s="157"/>
      <c r="G94" s="157"/>
      <c r="H94" s="157"/>
    </row>
    <row r="95" spans="1:10" ht="15" customHeight="1" x14ac:dyDescent="0.25">
      <c r="A95" s="158"/>
      <c r="B95" s="199"/>
      <c r="C95" s="200"/>
      <c r="D95" s="200"/>
      <c r="E95" s="200"/>
      <c r="F95" s="200"/>
      <c r="G95" s="200"/>
      <c r="H95" s="200"/>
      <c r="I95" s="200"/>
      <c r="J95" s="201"/>
    </row>
    <row r="96" spans="1:10" x14ac:dyDescent="0.25">
      <c r="A96" s="158"/>
      <c r="B96" s="202"/>
      <c r="C96" s="203"/>
      <c r="D96" s="203"/>
      <c r="E96" s="203"/>
      <c r="F96" s="203"/>
      <c r="G96" s="203"/>
      <c r="H96" s="203"/>
      <c r="I96" s="203"/>
      <c r="J96" s="204"/>
    </row>
    <row r="97" spans="1:10" x14ac:dyDescent="0.25">
      <c r="A97" s="158"/>
      <c r="B97" s="202"/>
      <c r="C97" s="203"/>
      <c r="D97" s="203"/>
      <c r="E97" s="203"/>
      <c r="F97" s="203"/>
      <c r="G97" s="203"/>
      <c r="H97" s="203"/>
      <c r="I97" s="203"/>
      <c r="J97" s="204"/>
    </row>
    <row r="98" spans="1:10" x14ac:dyDescent="0.25">
      <c r="A98" s="158"/>
      <c r="B98" s="202"/>
      <c r="C98" s="203"/>
      <c r="D98" s="203"/>
      <c r="E98" s="203"/>
      <c r="F98" s="203"/>
      <c r="G98" s="203"/>
      <c r="H98" s="203"/>
      <c r="I98" s="203"/>
      <c r="J98" s="204"/>
    </row>
    <row r="99" spans="1:10" x14ac:dyDescent="0.25">
      <c r="A99" s="158"/>
      <c r="B99" s="202"/>
      <c r="C99" s="203"/>
      <c r="D99" s="203"/>
      <c r="E99" s="203"/>
      <c r="F99" s="203"/>
      <c r="G99" s="203"/>
      <c r="H99" s="203"/>
      <c r="I99" s="203"/>
      <c r="J99" s="204"/>
    </row>
    <row r="100" spans="1:10" x14ac:dyDescent="0.25">
      <c r="A100" s="158"/>
      <c r="B100" s="202"/>
      <c r="C100" s="203"/>
      <c r="D100" s="203"/>
      <c r="E100" s="203"/>
      <c r="F100" s="203"/>
      <c r="G100" s="203"/>
      <c r="H100" s="203"/>
      <c r="I100" s="203"/>
      <c r="J100" s="204"/>
    </row>
    <row r="101" spans="1:10" x14ac:dyDescent="0.25">
      <c r="A101" s="158"/>
      <c r="B101" s="202"/>
      <c r="C101" s="203"/>
      <c r="D101" s="203"/>
      <c r="E101" s="203"/>
      <c r="F101" s="203"/>
      <c r="G101" s="203"/>
      <c r="H101" s="203"/>
      <c r="I101" s="203"/>
      <c r="J101" s="204"/>
    </row>
    <row r="102" spans="1:10" ht="15.75" thickBot="1" x14ac:dyDescent="0.3">
      <c r="A102" s="158"/>
      <c r="B102" s="205"/>
      <c r="C102" s="206"/>
      <c r="D102" s="206"/>
      <c r="E102" s="206"/>
      <c r="F102" s="206"/>
      <c r="G102" s="206"/>
      <c r="H102" s="206"/>
      <c r="I102" s="206"/>
      <c r="J102" s="207"/>
    </row>
    <row r="103" spans="1:10" ht="4.1500000000000004" customHeight="1" x14ac:dyDescent="0.25">
      <c r="B103" s="45"/>
    </row>
    <row r="104" spans="1:10" ht="30" customHeight="1" x14ac:dyDescent="0.25">
      <c r="A104" s="181" t="s">
        <v>1</v>
      </c>
      <c r="B104" s="181"/>
      <c r="C104" s="181"/>
      <c r="D104" s="181"/>
      <c r="E104" s="181"/>
      <c r="F104" s="181"/>
      <c r="G104" s="181"/>
      <c r="I104" s="182" t="s">
        <v>75</v>
      </c>
      <c r="J104" s="183"/>
    </row>
    <row r="105" spans="1:10" ht="21" customHeight="1" x14ac:dyDescent="0.25">
      <c r="A105" s="184" t="s">
        <v>76</v>
      </c>
      <c r="B105" s="185"/>
      <c r="C105" s="185"/>
      <c r="D105" s="185"/>
      <c r="E105" s="185"/>
      <c r="F105" s="185"/>
      <c r="G105" s="186"/>
      <c r="I105" s="193" t="s">
        <v>77</v>
      </c>
      <c r="J105" s="194"/>
    </row>
    <row r="106" spans="1:10" ht="22.5" customHeight="1" x14ac:dyDescent="0.25">
      <c r="A106" s="187"/>
      <c r="B106" s="188"/>
      <c r="C106" s="188"/>
      <c r="D106" s="188"/>
      <c r="E106" s="188"/>
      <c r="F106" s="188"/>
      <c r="G106" s="189"/>
      <c r="I106" s="195"/>
      <c r="J106" s="196"/>
    </row>
    <row r="107" spans="1:10" x14ac:dyDescent="0.25">
      <c r="A107" s="187"/>
      <c r="B107" s="188"/>
      <c r="C107" s="188"/>
      <c r="D107" s="188"/>
      <c r="E107" s="188"/>
      <c r="F107" s="188"/>
      <c r="G107" s="189"/>
      <c r="I107" s="195"/>
      <c r="J107" s="196"/>
    </row>
    <row r="108" spans="1:10" x14ac:dyDescent="0.25">
      <c r="A108" s="187"/>
      <c r="B108" s="188"/>
      <c r="C108" s="188"/>
      <c r="D108" s="188"/>
      <c r="E108" s="188"/>
      <c r="F108" s="188"/>
      <c r="G108" s="189"/>
      <c r="I108" s="195"/>
      <c r="J108" s="196"/>
    </row>
    <row r="109" spans="1:10" x14ac:dyDescent="0.25">
      <c r="A109" s="187"/>
      <c r="B109" s="188"/>
      <c r="C109" s="188"/>
      <c r="D109" s="188"/>
      <c r="E109" s="188"/>
      <c r="F109" s="188"/>
      <c r="G109" s="189"/>
      <c r="I109" s="195"/>
      <c r="J109" s="196"/>
    </row>
    <row r="110" spans="1:10" ht="27" customHeight="1" x14ac:dyDescent="0.25">
      <c r="A110" s="190"/>
      <c r="B110" s="191"/>
      <c r="C110" s="191"/>
      <c r="D110" s="191"/>
      <c r="E110" s="191"/>
      <c r="F110" s="191"/>
      <c r="G110" s="192"/>
      <c r="I110" s="197"/>
      <c r="J110" s="198"/>
    </row>
  </sheetData>
  <sheetProtection algorithmName="SHA-512" hashValue="09FqHWltjvt/Yfhrm6KzXoMso1G8C0esJNbF0CE8DmIArC0M738u67IsXsvDpag3j95kumxsFekeD0A7z1Ch3g==" saltValue="hTFWgUQB0cfu2+TMNzLqBw==" spinCount="100000" sheet="1" objects="1" scenarios="1"/>
  <mergeCells count="53">
    <mergeCell ref="B78:E78"/>
    <mergeCell ref="B73:E73"/>
    <mergeCell ref="B74:E74"/>
    <mergeCell ref="B75:E75"/>
    <mergeCell ref="B76:E76"/>
    <mergeCell ref="B77:E77"/>
    <mergeCell ref="B49:E49"/>
    <mergeCell ref="B51:E51"/>
    <mergeCell ref="B72:E72"/>
    <mergeCell ref="B65:E65"/>
    <mergeCell ref="B67:E67"/>
    <mergeCell ref="B69:E69"/>
    <mergeCell ref="B71:E71"/>
    <mergeCell ref="B53:E53"/>
    <mergeCell ref="B55:E55"/>
    <mergeCell ref="B57:E57"/>
    <mergeCell ref="B59:E59"/>
    <mergeCell ref="B61:E61"/>
    <mergeCell ref="B34:E34"/>
    <mergeCell ref="B40:E40"/>
    <mergeCell ref="B42:E42"/>
    <mergeCell ref="B32:E32"/>
    <mergeCell ref="B47:E47"/>
    <mergeCell ref="B19:E19"/>
    <mergeCell ref="A10:B10"/>
    <mergeCell ref="C10:J10"/>
    <mergeCell ref="A11:B11"/>
    <mergeCell ref="C11:J11"/>
    <mergeCell ref="A12:B12"/>
    <mergeCell ref="C12:J12"/>
    <mergeCell ref="A13:B13"/>
    <mergeCell ref="C13:J13"/>
    <mergeCell ref="A14:B14"/>
    <mergeCell ref="C14:J14"/>
    <mergeCell ref="A17:J17"/>
    <mergeCell ref="A1:G1"/>
    <mergeCell ref="I1:J1"/>
    <mergeCell ref="A4:J6"/>
    <mergeCell ref="A8:J8"/>
    <mergeCell ref="A9:B9"/>
    <mergeCell ref="C9:J9"/>
    <mergeCell ref="B79:E79"/>
    <mergeCell ref="B80:E80"/>
    <mergeCell ref="A84:H84"/>
    <mergeCell ref="A85:A92"/>
    <mergeCell ref="B85:J92"/>
    <mergeCell ref="A105:G110"/>
    <mergeCell ref="I105:J110"/>
    <mergeCell ref="A94:H94"/>
    <mergeCell ref="A95:A102"/>
    <mergeCell ref="B95:J102"/>
    <mergeCell ref="A104:G104"/>
    <mergeCell ref="I104:J104"/>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6B609D-56E9-432A-B8A5-6B08DED44181}">
          <x14:formula1>
            <xm:f>Eenheden!$A$1:$A$6</xm:f>
          </x14:formula1>
          <xm:sqref>G68 G62:G64 G72:G79 G26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D292C828DABF49B863D57304BFAA68" ma:contentTypeVersion="4" ma:contentTypeDescription="Een nieuw document maken." ma:contentTypeScope="" ma:versionID="a68c84e8052d87badcbbb81903c41a97">
  <xsd:schema xmlns:xsd="http://www.w3.org/2001/XMLSchema" xmlns:xs="http://www.w3.org/2001/XMLSchema" xmlns:p="http://schemas.microsoft.com/office/2006/metadata/properties" xmlns:ns2="5fe005db-c36d-447e-9c49-d9aef136eaa8" targetNamespace="http://schemas.microsoft.com/office/2006/metadata/properties" ma:root="true" ma:fieldsID="813607500dd837caa49af78709f47d55" ns2:_="">
    <xsd:import namespace="5fe005db-c36d-447e-9c49-d9aef136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005db-c36d-447e-9c49-d9aef136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AE8DC8-A66D-4461-842F-0103CEAEF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005db-c36d-447e-9c49-d9aef136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E67C2C-B86E-4723-BAB0-41CFD75E1C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F6CE831-9B91-4B87-AA71-7DADAEB4D7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2</vt:i4>
      </vt:variant>
    </vt:vector>
  </HeadingPairs>
  <TitlesOfParts>
    <vt:vector size="13" baseType="lpstr">
      <vt:lpstr>Invulinstructie</vt:lpstr>
      <vt:lpstr>Totaalblad</vt:lpstr>
      <vt:lpstr>Beesel</vt:lpstr>
      <vt:lpstr>Bergen</vt:lpstr>
      <vt:lpstr>Gennep</vt:lpstr>
      <vt:lpstr>Horst aan de Maas</vt:lpstr>
      <vt:lpstr>Peel en Maas</vt:lpstr>
      <vt:lpstr>Venlo</vt:lpstr>
      <vt:lpstr>Venray</vt:lpstr>
      <vt:lpstr>PBI</vt:lpstr>
      <vt:lpstr>Eenheden</vt:lpstr>
      <vt:lpstr>Invulinstructie!Afdrukbereik</vt:lpstr>
      <vt:lpstr>Totaalblad!Afdrukbereik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Jolien Mestrom</dc:creator>
  <cp:keywords/>
  <dc:description/>
  <cp:lastModifiedBy>Manon van Erp</cp:lastModifiedBy>
  <cp:revision/>
  <dcterms:created xsi:type="dcterms:W3CDTF">2018-01-18T10:10:58Z</dcterms:created>
  <dcterms:modified xsi:type="dcterms:W3CDTF">2025-01-23T09:52:25Z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0x0101008BD292C828DABF49B863D57304BFAA68</vt:lpwstr>
  </property>
  <property fmtid="{D5CDD505-2E9C-101B-9397-08002B2CF9AE}" pid="3" name="MediaServiceImageTags">
    <vt:lpwstr/>
  </property>
  <property fmtid="{D5CDD505-2E9C-101B-9397-08002B2CF9AE}" pid="4" name="Order">
    <vt:r8>19756800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